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595"/>
  </bookViews>
  <sheets>
    <sheet name="Troškovnik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43" l="1"/>
  <c r="F44" s="1"/>
  <c r="F45" s="1"/>
</calcChain>
</file>

<file path=xl/sharedStrings.xml><?xml version="1.0" encoding="utf-8"?>
<sst xmlns="http://schemas.openxmlformats.org/spreadsheetml/2006/main" count="108" uniqueCount="84">
  <si>
    <t>R. br.</t>
  </si>
  <si>
    <t>Vrsta radova</t>
  </si>
  <si>
    <t>Jedinica mjere</t>
  </si>
  <si>
    <t>Jedinična cijena
(bez PDV-a)</t>
  </si>
  <si>
    <t>A</t>
  </si>
  <si>
    <t>B</t>
  </si>
  <si>
    <t>C</t>
  </si>
  <si>
    <t>D</t>
  </si>
  <si>
    <t>E</t>
  </si>
  <si>
    <t>Okvirna/ predviđena količina</t>
  </si>
  <si>
    <t xml:space="preserve">Ukupna cijena (bez PDV-a)
</t>
  </si>
  <si>
    <t>F (DxE)</t>
  </si>
  <si>
    <t xml:space="preserve">PONUDITELJ: </t>
  </si>
  <si>
    <t xml:space="preserve">(naziv, adresa i sjedište ponuditelja, OIB)
</t>
  </si>
  <si>
    <t>1.</t>
  </si>
  <si>
    <t>m2</t>
  </si>
  <si>
    <t>2.</t>
  </si>
  <si>
    <t>m'</t>
  </si>
  <si>
    <t>3.</t>
  </si>
  <si>
    <t>tona</t>
  </si>
  <si>
    <t>4.</t>
  </si>
  <si>
    <t>5.</t>
  </si>
  <si>
    <t>6.</t>
  </si>
  <si>
    <t>7.</t>
  </si>
  <si>
    <t>8.</t>
  </si>
  <si>
    <t>9.</t>
  </si>
  <si>
    <t>10.</t>
  </si>
  <si>
    <t>m3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</si>
  <si>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</si>
  <si>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</si>
  <si>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</si>
  <si>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</si>
  <si>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</si>
  <si>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</si>
  <si>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</si>
  <si>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</si>
  <si>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</si>
  <si>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</si>
  <si>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</si>
  <si>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</si>
  <si>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</si>
  <si>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</si>
  <si>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</si>
  <si>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</si>
  <si>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</si>
  <si>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h</t>
  </si>
  <si>
    <t>TROŠKOVNIK ODRŽAVANJE KOLNIKA, BANKINE I BERME NERAZVRSTANIH CESTA NA PODRUČJU GRADA GOSPIĆA</t>
  </si>
  <si>
    <t>ODRŽAVANJE KOLNIKA, BANKINE I BERME NERAZVRSTANIH CESTA NA PODRUČJU GRADA GOSPIĆA</t>
  </si>
  <si>
    <r>
      <rPr>
        <b/>
        <sz val="12"/>
        <rFont val="Calibri"/>
        <family val="2"/>
        <charset val="238"/>
        <scheme val="minor"/>
      </rPr>
      <t xml:space="preserve">Upute za popunjavanje: </t>
    </r>
    <r>
      <rPr>
        <sz val="12"/>
        <rFont val="Calibri"/>
        <family val="2"/>
        <charset val="238"/>
        <scheme val="minor"/>
      </rPr>
      <t xml:space="preserve">popunjava se samo stupac E- </t>
    </r>
    <r>
      <rPr>
        <b/>
        <sz val="12"/>
        <rFont val="Calibri"/>
        <family val="2"/>
        <charset val="238"/>
        <scheme val="minor"/>
      </rPr>
      <t>Jedinična cijena (bez PDV-a</t>
    </r>
    <r>
      <rPr>
        <sz val="12"/>
        <rFont val="Calibri"/>
        <family val="2"/>
        <charset val="238"/>
        <scheme val="minor"/>
      </rPr>
      <t>), ostala polja se automatski popunjavaju.</t>
    </r>
  </si>
  <si>
    <t>UKUPNO:</t>
  </si>
  <si>
    <t>PDV (25%):</t>
  </si>
  <si>
    <t>SVEUKUPNO S PDV-OM:</t>
  </si>
  <si>
    <r>
      <rPr>
        <b/>
        <sz val="12"/>
        <rFont val="Calibri"/>
        <family val="2"/>
        <charset val="238"/>
        <scheme val="minor"/>
      </rPr>
      <t xml:space="preserve">NARUČITELJ: </t>
    </r>
    <r>
      <rPr>
        <sz val="12"/>
        <rFont val="Calibri"/>
        <family val="2"/>
        <charset val="238"/>
        <scheme val="minor"/>
      </rPr>
      <t>Grad Gospić, Budačka 55,  53 000 Gospić</t>
    </r>
  </si>
  <si>
    <t>28.</t>
  </si>
  <si>
    <t>29.</t>
  </si>
  <si>
    <t xml:space="preserve">Strojni popravak lokalnog oštećenja kolnika, obuhvaća popravak oštećenja asfaltnog kolnika površine od 50m2 do 400m2 u jednom kilometru, sa strojnom ugradnjom asfaltne mješavine standardne kvalitete u sloj prosječne debljine  4 cm u zbijenom stanju. Rad obuhvaća frezanje asfalta, utovar i odvoz uklonjenog materijala na lokaciju koju određuje Naručitelj prosječne udaljenosti 15 km (materijal se koristi za nasipanje cesta i bankina), čišćenje i špricanje  površine bitumenskom emulzijom, dobavu i strojnu ugradnju asfaltne mješavine standardne kvalitete s valjanjem valjkom min.mase 6t. Odabir vrste asfaltne mješavine mora odgovarati postojećem završnom sloju asfaltnog kolnika i ne utječe na promjenu jedinične cijene. </t>
  </si>
  <si>
    <t>Strojno proširenje berme bez obzira na vrstu materijala, obuhvaća strojni iskop, utovar i odvoz materijala na prosječnu udaljenost 5km. Obračun po m3 uklonjenog materijala.</t>
  </si>
  <si>
    <t>Popravak zida od betona, obuhvaća obradu oštećene površine betona, izradu i namještanje oplate, dobavu i ugradnju betona klase C25/30 te ostali rad i materijal na popravku. Obračun po m3 ugrađenog betona.</t>
  </si>
  <si>
    <t xml:space="preserve">Obilasci, pregledi, privremena regulacija prometa, hitne intervencije prema potrebi i izvanredni radovi (uključen radnik, te sva potrebna mehanizacija i oprema na otklanjanju nastalog problema). </t>
  </si>
  <si>
    <t>Rad ophodara (uključeno vozilo)</t>
  </si>
  <si>
    <t>Ručno čišćenje površina kolnika od rasutog materijala, smeća, osulina, odrona i nanosa koji ugrožavaju sigurnost prometa. U cijenu je uračunat i utovar materijala u vozilo i odvoz na prosječnu udaljenost 10 km. 
Obračun po m2 očišćene površine.</t>
  </si>
  <si>
    <t>Strojno čišćenje većih površina kolnika od osulina, sa izbacivanjem materijala izvan kolnika. 
Obračun po m' očišćene ceste (ruba) bez obzira na širinu zahvata.</t>
  </si>
  <si>
    <t>Popravak udarne jame obradom rubova u pravokutne oblike, uklanjanje asfaltnog materijala, utovar i odvoz uklonjenog materijala na deponiju prosječne udaljenosti 15 km, čišćenje, premazivanje i špricanje rubova i dna jama bitumenskom emulzijom, dobavu i ručnu ugradnju asfaltne mješavine standardne kvalitete (prosječne količine 0,15 t/m2) s nabijanjem. Odabir vrste asfaltne mješavine mora odgovarati postojećem završnom sloju asfaltnog kolnika i ne utječe na promjenu jedinične cijene. 
Obračun po toni ugrađene asfaltne mješavine.</t>
  </si>
  <si>
    <t>Privremeni lokalni popravak kolnika - krpanje s hladnim smjesama (grambit).</t>
  </si>
  <si>
    <t>Popravak lokalnog oštećenja (deformacije) opločanog kolnika ili nogostupa. Rad sadržava demontažu postojećeg betonskog opločnika, nasipanje podloge odgovarajućim kamenim materijalom zbijenim na potrebnu visinu, ponovno postavljanje  demontiranog betonskog opločnika, niveliranje i zasipanje spojnica kvarcnim pijeskom. 
Obračun po m2 popravljene površine.</t>
  </si>
  <si>
    <t>Popravak - izmjena lokalnog oštećenja opločanog kolnika ili nogostupa. Rad sadržava demontažu, utovar i odvoz uništenih ili oštećenih betonskih opločnika na deponiju prosječne udaljenosti do 5 km, niveliranje i dogradnja postojeće podloge, dobava i ugradnja novih opločnika i zasipanje kvarcnim pijeskom. Zamjenski opločnik mora odgovarati postojećem opločniku. Odabir vrste opločnika ne utječe na promjenu jedinične cijene. 
Obračun po m2 izmjenjenog opločnika.</t>
  </si>
  <si>
    <t>Popravak zaglađenog kolnika, obuhvaća površinsko frezanje zaglađenih površina i neravnina asfaltnog kolnika u debljini do 1 cm, utovar i odvoz uklonjenog materijala na lokaciju koju određuje naručitelj prosječne udaljenosti 10 km, te čišćenje kolnika od ostataka isfrezanog asfalta. 
Obračun po m2 isfrezane površine kolnika.</t>
  </si>
  <si>
    <t>Popravak ispuha, obuhvaća rezanje rubova u asfaltnom kolniku, iskop uništenog asfaltnog sloja i tampona u ukupnoj debljini do 50 cm, utovar i odvoz uklonjenog materijala na deponiju, planiranje i zbijanje posteljice(Ms&gt;=30MN/m2, dobavu, ugradnju i zbijanje (Ms&gt;=80MN/m2) drobljenog kamenog materijala u tamponski sloj do razine 6 cm ispod postojeće površine kolnika, čišćenje i nanošenje odgovarajućih bitumenskih masa za spojnice, dobavu i ugradnju asfaltne mješavine BNHS 16 u sloju debljine 6 cm s valjanjem valjkom min. mase 6t te završno čišćenje kolnika. 
Obračun po m2 popravljene površine kolnika.</t>
  </si>
  <si>
    <t>Popravak udarnih jama, obuhvaća razvoženje dopremljenog materijala strojno po makadam cesti, ručno ubacivanje i poravnavanje prema postojećoj površini (cijena materijala i dopreme materijala nije sadržana u ovoj stavci). 
Obračun po m3 dopremljenog materijala.</t>
  </si>
  <si>
    <t>Profiliranje kolnika, obuhvaća strojno profiliranje kolnika i bankine grejderom. 
Obračun po m2 isprofiliranog kolnika.</t>
  </si>
  <si>
    <t>Dovoz kamenog materijala, obuhvaća nabavu kamenog materijala- tampona 0-30 i 0-60mm, dopremu na određenu dionicu ceste udaljenosti najduže 35 km od granice naselja Gospić, sa istovarom materijala na trasu ceste te ugradnju kombiniranim strojem. 
Obračun po m3 dopremljenog materijala.</t>
  </si>
  <si>
    <t>Strojna ugradnja kamenih materijala, frezanog asfalta s profiliranjem i zbijanjem teškim vibro-valjkom (cijena nabave i dovoza kamenog materijala ne obračunava se u ovoj stavci). 
Obračun po m3 ugrađenog kamenog materijala ili frezanog asfalta.</t>
  </si>
  <si>
    <t>Doprema frezanog asfalta na određenu dionicu ceste udaljenosti najduže 35km od granice naselja Gospić, ugradnja kombiniranim strojem te zbijanje istog teškim vibro-valjkom. 
Obračun po m3 dopremljenog materijala.</t>
  </si>
  <si>
    <t>Doprema frezanog asfalta na određenu dionicu ceste udaljenosti najduže 35km od granice naselja Gospić, ugradnja s finišerom za asfalt te zbijanje istog teškim vibro-valjkom. 
Obračun po m3 dopremljenog materijala.</t>
  </si>
  <si>
    <t>Špricanje bitumenskom emulzijom 0,5 kg/m2 nakon ugradnje frezanog materijala. 
Obračun po m2 pošpricane površine.</t>
  </si>
  <si>
    <t>Strojno uklanjanje nadvišenih dijelova bankine grejderom, obuhvaća strojno uklanjanje nadvišenih dijelova bankine (prosječne debljine 7 cm) s mjestimičnim ručnim uklanjanjem iste oko prometnih znakova smjerokaznih stupića, zaštitnih ograda i sl. sa planiranjem uklonjenog materijala. 
Obračun po m' uređene bankine.</t>
  </si>
  <si>
    <t>Strojno uklanjanje nadvišenih dijelova berme, obuhvaća strojno uklanjanje nadvišenih dijelova berme, odronjenog materijala i sl. s mjestimičnim ručnim uklanjanjem i planiranjem iste oko prometnih znakova, smjerokaznih stupića, zaštitnih ograda i sl. te utovar i odvoz uklonjenog materijala na prosječnu udaljenost 5km. 
Obračun po m3 uklonjenog materijala.</t>
  </si>
  <si>
    <t>Dogradnja bankina mješanim kamenim materijalom, obuhvaća nabavu, dopremu i ugradnju mješanog kamenog materijala sa zbijanjem na mjestima uništene bankine i većih popravaka asfaltnog kolnika. 
Obračun po m3 dovezenog kamenog materijala.</t>
  </si>
  <si>
    <t>Popravak zida od kamena, obuhvaća prikupljanje obrušenog kamena, dobavu novog kamena (prosječne količine 0,50m3/m3 zida), dobavu betona(klase C16/20, prosječne količine 0,50m3/m3 zida, ugradnju kamena u beton uz dotjerivanje lica zida i zapunjavanje spojnica cementnim mortom te ostali rad i materijal na popravku. 
Obračun po m3 popravljenog zida od kamena.</t>
  </si>
  <si>
    <t>Ručni popravak oštećenih bankina obuhvaća  nabavu i dovoz miješanog kamenog materijala bez obzira na udaljenost te razastiranje, profiliranje i zbijanje materijala. 
Obračun po m3 ugrađenog materijala.</t>
  </si>
  <si>
    <t>Popravak dijelova metalne ograde srednje komplicirane izvedbe, obuhvaća popravak  ili zamjenu manjih dijelova metalne ograde uz pješačke staze i na parapetima objekata, sve potrebne predradnje, materijal i antikorozivnu zaštitu (nanošenje boje ili cinčanje) te ostali rad i materijal potreban za popravak. 
Obračun po m2 popravljene ograde.</t>
  </si>
  <si>
    <t xml:space="preserve">Popravak antikorozivne zaštite na dijelovima zaštitnih čeličnih ograda ili drugih čeličnih dijelova objekta, obuhvaća čišćenje korozijom zahvaćenih dijelova objekta do metalnog sjaja, nanošenje temeljnog i još dva sloja u minimalnoj debljini 120 mikrona te ostali rad i materijal na popravku. 
Obračun po m2 bruto popravljene površine. </t>
  </si>
  <si>
    <t xml:space="preserve">Zamjena metalne ograde srednje komplicirane izvedbe, obuhvaća skidanje stare oštećene metalne ograde uz pješačke staze, na mostovima i na parapetima objekata, izradu i postavljanje nove metalne ograde sa odgovarajućom antikorozivnom zaštitom ili cinčanjem te sav ostali rad i materijali na zamjeni. 
Obračun po m2 zamjenjene ograde.  </t>
  </si>
  <si>
    <t>Postava nove metalne ograde srednje komplicirane izvedbe, obuhvaća pripremu podloge uz pješačku stazu i na parapetima objekata (gdje je dosada nije bilo), izradu i postavljanje nove metalne ograde sa odgovarajućom antikorozivnom zaštitom ili cinčanjem te sav ostali rad i materijal na postavi. 
Obračun po m2 postavljene ograde.</t>
  </si>
</sst>
</file>

<file path=xl/styles.xml><?xml version="1.0" encoding="utf-8"?>
<styleSheet xmlns="http://schemas.openxmlformats.org/spreadsheetml/2006/main">
  <numFmts count="2">
    <numFmt numFmtId="164" formatCode="#,##0.00\ &quot;kn&quot;"/>
    <numFmt numFmtId="165" formatCode="_-* #,##0.00\ [$kn-41A]_-;\-* #,##0.00\ [$kn-41A]_-;_-* &quot;-&quot;??\ [$kn-41A]_-;_-@_-"/>
  </numFmts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7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indent="2"/>
    </xf>
    <xf numFmtId="0" fontId="0" fillId="0" borderId="6" xfId="0" applyBorder="1" applyAlignment="1">
      <alignment vertical="center"/>
    </xf>
    <xf numFmtId="3" fontId="0" fillId="0" borderId="4" xfId="0" applyNumberFormat="1" applyFill="1" applyBorder="1"/>
    <xf numFmtId="0" fontId="0" fillId="0" borderId="4" xfId="0" applyBorder="1" applyAlignment="1">
      <alignment vertical="center"/>
    </xf>
    <xf numFmtId="0" fontId="8" fillId="0" borderId="4" xfId="0" applyFont="1" applyBorder="1" applyAlignment="1">
      <alignment vertical="center"/>
    </xf>
    <xf numFmtId="4" fontId="0" fillId="0" borderId="4" xfId="0" applyNumberFormat="1" applyBorder="1" applyAlignment="1">
      <alignment horizontal="right"/>
    </xf>
    <xf numFmtId="3" fontId="0" fillId="0" borderId="6" xfId="0" applyNumberFormat="1" applyFill="1" applyBorder="1"/>
    <xf numFmtId="164" fontId="0" fillId="3" borderId="6" xfId="0" applyNumberFormat="1" applyFill="1" applyBorder="1" applyProtection="1">
      <protection locked="0"/>
    </xf>
    <xf numFmtId="164" fontId="0" fillId="3" borderId="4" xfId="0" applyNumberFormat="1" applyFill="1" applyBorder="1" applyProtection="1">
      <protection locked="0"/>
    </xf>
    <xf numFmtId="0" fontId="1" fillId="2" borderId="11" xfId="0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165" fontId="0" fillId="0" borderId="6" xfId="0" applyNumberFormat="1" applyBorder="1"/>
    <xf numFmtId="165" fontId="1" fillId="0" borderId="4" xfId="0" applyNumberFormat="1" applyFont="1" applyBorder="1"/>
    <xf numFmtId="0" fontId="9" fillId="2" borderId="6" xfId="0" applyFont="1" applyFill="1" applyBorder="1" applyAlignment="1">
      <alignment horizontal="center" vertical="center"/>
    </xf>
    <xf numFmtId="165" fontId="0" fillId="0" borderId="0" xfId="0" applyNumberFormat="1"/>
    <xf numFmtId="0" fontId="12" fillId="0" borderId="4" xfId="1" applyFont="1" applyBorder="1" applyAlignment="1">
      <alignment vertical="top" wrapText="1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2" fillId="0" borderId="4" xfId="1" applyFont="1" applyFill="1" applyBorder="1" applyAlignment="1">
      <alignment vertical="top" wrapText="1"/>
    </xf>
    <xf numFmtId="0" fontId="0" fillId="0" borderId="5" xfId="0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9" fillId="3" borderId="7" xfId="0" applyFont="1" applyFill="1" applyBorder="1" applyAlignment="1" applyProtection="1">
      <alignment horizontal="left" vertical="top" wrapText="1"/>
      <protection locked="0"/>
    </xf>
    <xf numFmtId="0" fontId="9" fillId="3" borderId="5" xfId="0" applyFont="1" applyFill="1" applyBorder="1" applyAlignment="1" applyProtection="1">
      <alignment horizontal="left" vertical="top" wrapText="1"/>
      <protection locked="0"/>
    </xf>
    <xf numFmtId="0" fontId="9" fillId="3" borderId="8" xfId="0" applyFont="1" applyFill="1" applyBorder="1" applyAlignment="1" applyProtection="1">
      <alignment horizontal="left" vertical="top" wrapText="1"/>
      <protection locked="0"/>
    </xf>
    <xf numFmtId="0" fontId="9" fillId="3" borderId="9" xfId="0" applyFont="1" applyFill="1" applyBorder="1" applyAlignment="1" applyProtection="1">
      <alignment horizontal="left" vertical="top" wrapText="1"/>
      <protection locked="0"/>
    </xf>
    <xf numFmtId="0" fontId="9" fillId="3" borderId="3" xfId="0" applyFont="1" applyFill="1" applyBorder="1" applyAlignment="1" applyProtection="1">
      <alignment horizontal="left" vertical="top" wrapText="1"/>
      <protection locked="0"/>
    </xf>
    <xf numFmtId="0" fontId="9" fillId="3" borderId="10" xfId="0" applyFont="1" applyFill="1" applyBorder="1" applyAlignment="1" applyProtection="1">
      <alignment horizontal="left" vertical="top" wrapText="1"/>
      <protection locked="0"/>
    </xf>
  </cellXfs>
  <cellStyles count="2">
    <cellStyle name="Normalno 2" xfId="1"/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view="pageLayout" topLeftCell="A40" zoomScaleNormal="145" workbookViewId="0">
      <selection activeCell="B14" sqref="B14"/>
    </sheetView>
  </sheetViews>
  <sheetFormatPr defaultRowHeight="15"/>
  <cols>
    <col min="1" max="1" width="4.42578125" customWidth="1"/>
    <col min="2" max="2" width="108.140625" customWidth="1"/>
    <col min="3" max="3" width="9.42578125" customWidth="1"/>
    <col min="4" max="4" width="11.7109375" customWidth="1"/>
    <col min="5" max="5" width="13.28515625" customWidth="1"/>
    <col min="6" max="6" width="21.28515625" customWidth="1"/>
  </cols>
  <sheetData>
    <row r="1" spans="1:7" ht="18.75">
      <c r="A1" s="35" t="s">
        <v>46</v>
      </c>
      <c r="B1" s="35"/>
      <c r="C1" s="35"/>
      <c r="D1" s="35"/>
      <c r="E1" s="35"/>
      <c r="F1" s="35"/>
      <c r="G1" s="35"/>
    </row>
    <row r="3" spans="1:7" ht="15.75">
      <c r="A3" s="36" t="s">
        <v>52</v>
      </c>
      <c r="B3" s="36"/>
      <c r="C3" s="36"/>
      <c r="D3" s="36"/>
      <c r="E3" s="36"/>
      <c r="F3" s="36"/>
      <c r="G3" s="3"/>
    </row>
    <row r="4" spans="1:7" ht="15.75" customHeight="1">
      <c r="A4" s="41" t="s">
        <v>12</v>
      </c>
      <c r="B4" s="42"/>
      <c r="C4" s="42"/>
      <c r="D4" s="42"/>
      <c r="E4" s="42"/>
      <c r="F4" s="42"/>
      <c r="G4" s="43"/>
    </row>
    <row r="5" spans="1:7">
      <c r="A5" s="44"/>
      <c r="B5" s="45"/>
      <c r="C5" s="45"/>
      <c r="D5" s="45"/>
      <c r="E5" s="45"/>
      <c r="F5" s="45"/>
      <c r="G5" s="46"/>
    </row>
    <row r="6" spans="1:7" ht="15.75">
      <c r="B6" s="31" t="s">
        <v>13</v>
      </c>
      <c r="C6" s="31"/>
      <c r="D6" s="31"/>
      <c r="E6" s="31"/>
      <c r="F6" s="4"/>
      <c r="G6" s="4"/>
    </row>
    <row r="7" spans="1:7" ht="15.75">
      <c r="B7" s="5"/>
      <c r="C7" s="5"/>
      <c r="D7" s="5"/>
      <c r="E7" s="5"/>
      <c r="F7" s="5"/>
      <c r="G7" s="5"/>
    </row>
    <row r="8" spans="1:7" ht="15.75">
      <c r="A8" s="3"/>
      <c r="B8" s="7"/>
      <c r="C8" s="6"/>
      <c r="D8" s="4"/>
      <c r="E8" s="4"/>
      <c r="F8" s="4"/>
      <c r="G8" s="4"/>
    </row>
    <row r="9" spans="1:7" ht="15.75">
      <c r="A9" s="37" t="s">
        <v>48</v>
      </c>
      <c r="B9" s="37"/>
      <c r="C9" s="37"/>
      <c r="D9" s="37"/>
      <c r="E9" s="37"/>
      <c r="F9" s="37"/>
      <c r="G9" s="37"/>
    </row>
    <row r="11" spans="1:7" ht="27" customHeight="1">
      <c r="A11" s="38" t="s">
        <v>47</v>
      </c>
      <c r="B11" s="39"/>
      <c r="C11" s="39"/>
      <c r="D11" s="39"/>
      <c r="E11" s="39"/>
      <c r="F11" s="40"/>
    </row>
    <row r="12" spans="1:7" ht="45">
      <c r="A12" s="16" t="s">
        <v>0</v>
      </c>
      <c r="B12" s="23" t="s">
        <v>1</v>
      </c>
      <c r="C12" s="17" t="s">
        <v>2</v>
      </c>
      <c r="D12" s="18" t="s">
        <v>9</v>
      </c>
      <c r="E12" s="19" t="s">
        <v>3</v>
      </c>
      <c r="F12" s="20" t="s">
        <v>10</v>
      </c>
    </row>
    <row r="13" spans="1:7" ht="15.75" thickBot="1">
      <c r="A13" s="1" t="s">
        <v>4</v>
      </c>
      <c r="B13" s="2" t="s">
        <v>5</v>
      </c>
      <c r="C13" s="2" t="s">
        <v>6</v>
      </c>
      <c r="D13" s="2" t="s">
        <v>7</v>
      </c>
      <c r="E13" s="2" t="s">
        <v>8</v>
      </c>
      <c r="F13" s="2" t="s">
        <v>11</v>
      </c>
    </row>
    <row r="14" spans="1:7" ht="38.25">
      <c r="A14" s="8" t="s">
        <v>14</v>
      </c>
      <c r="B14" s="25" t="s">
        <v>60</v>
      </c>
      <c r="C14" s="26" t="s">
        <v>15</v>
      </c>
      <c r="D14" s="13">
        <v>2000</v>
      </c>
      <c r="E14" s="14"/>
      <c r="F14" s="21">
        <f t="shared" ref="F14:F42" si="0">PRODUCT(D14,ROUND(E14,2))</f>
        <v>0</v>
      </c>
    </row>
    <row r="15" spans="1:7" ht="31.5" customHeight="1">
      <c r="A15" s="10" t="s">
        <v>16</v>
      </c>
      <c r="B15" s="30" t="s">
        <v>61</v>
      </c>
      <c r="C15" s="27" t="s">
        <v>17</v>
      </c>
      <c r="D15" s="9">
        <v>20000</v>
      </c>
      <c r="E15" s="15"/>
      <c r="F15" s="21">
        <f t="shared" si="0"/>
        <v>0</v>
      </c>
    </row>
    <row r="16" spans="1:7" ht="63.75">
      <c r="A16" s="11" t="s">
        <v>18</v>
      </c>
      <c r="B16" s="30" t="s">
        <v>62</v>
      </c>
      <c r="C16" s="28" t="s">
        <v>19</v>
      </c>
      <c r="D16" s="9">
        <v>300</v>
      </c>
      <c r="E16" s="15"/>
      <c r="F16" s="21">
        <f t="shared" si="0"/>
        <v>0</v>
      </c>
    </row>
    <row r="17" spans="1:6" ht="86.25" customHeight="1">
      <c r="A17" s="10" t="s">
        <v>20</v>
      </c>
      <c r="B17" s="30" t="s">
        <v>55</v>
      </c>
      <c r="C17" s="27" t="s">
        <v>19</v>
      </c>
      <c r="D17" s="9">
        <v>800</v>
      </c>
      <c r="E17" s="15"/>
      <c r="F17" s="21">
        <f t="shared" si="0"/>
        <v>0</v>
      </c>
    </row>
    <row r="18" spans="1:6">
      <c r="A18" s="10" t="s">
        <v>21</v>
      </c>
      <c r="B18" s="30" t="s">
        <v>63</v>
      </c>
      <c r="C18" s="27" t="s">
        <v>19</v>
      </c>
      <c r="D18" s="9">
        <v>20</v>
      </c>
      <c r="E18" s="15"/>
      <c r="F18" s="21">
        <f t="shared" si="0"/>
        <v>0</v>
      </c>
    </row>
    <row r="19" spans="1:6" ht="51">
      <c r="A19" s="10" t="s">
        <v>22</v>
      </c>
      <c r="B19" s="30" t="s">
        <v>64</v>
      </c>
      <c r="C19" s="27" t="s">
        <v>15</v>
      </c>
      <c r="D19" s="9">
        <v>150</v>
      </c>
      <c r="E19" s="15"/>
      <c r="F19" s="21">
        <f t="shared" si="0"/>
        <v>0</v>
      </c>
    </row>
    <row r="20" spans="1:6" ht="63.75">
      <c r="A20" s="10" t="s">
        <v>23</v>
      </c>
      <c r="B20" s="30" t="s">
        <v>65</v>
      </c>
      <c r="C20" s="27" t="s">
        <v>15</v>
      </c>
      <c r="D20" s="9">
        <v>150</v>
      </c>
      <c r="E20" s="15"/>
      <c r="F20" s="21">
        <f t="shared" si="0"/>
        <v>0</v>
      </c>
    </row>
    <row r="21" spans="1:6" ht="58.5" customHeight="1">
      <c r="A21" s="10" t="s">
        <v>24</v>
      </c>
      <c r="B21" s="30" t="s">
        <v>66</v>
      </c>
      <c r="C21" s="27" t="s">
        <v>15</v>
      </c>
      <c r="D21" s="9">
        <v>2000</v>
      </c>
      <c r="E21" s="15"/>
      <c r="F21" s="21">
        <f t="shared" si="0"/>
        <v>0</v>
      </c>
    </row>
    <row r="22" spans="1:6" ht="80.25" customHeight="1">
      <c r="A22" s="10" t="s">
        <v>25</v>
      </c>
      <c r="B22" s="30" t="s">
        <v>67</v>
      </c>
      <c r="C22" s="27" t="s">
        <v>15</v>
      </c>
      <c r="D22" s="9">
        <v>100</v>
      </c>
      <c r="E22" s="15"/>
      <c r="F22" s="21">
        <f t="shared" si="0"/>
        <v>0</v>
      </c>
    </row>
    <row r="23" spans="1:6" ht="45.75" customHeight="1">
      <c r="A23" s="10" t="s">
        <v>26</v>
      </c>
      <c r="B23" s="30" t="s">
        <v>68</v>
      </c>
      <c r="C23" s="28" t="s">
        <v>27</v>
      </c>
      <c r="D23" s="9">
        <v>50</v>
      </c>
      <c r="E23" s="15"/>
      <c r="F23" s="21">
        <f t="shared" si="0"/>
        <v>0</v>
      </c>
    </row>
    <row r="24" spans="1:6" ht="30" customHeight="1">
      <c r="A24" s="10" t="s">
        <v>28</v>
      </c>
      <c r="B24" s="30" t="s">
        <v>69</v>
      </c>
      <c r="C24" s="27" t="s">
        <v>15</v>
      </c>
      <c r="D24" s="9">
        <v>5000</v>
      </c>
      <c r="E24" s="15"/>
      <c r="F24" s="21">
        <f t="shared" si="0"/>
        <v>0</v>
      </c>
    </row>
    <row r="25" spans="1:6" ht="46.5" customHeight="1">
      <c r="A25" s="10" t="s">
        <v>29</v>
      </c>
      <c r="B25" s="30" t="s">
        <v>70</v>
      </c>
      <c r="C25" s="27" t="s">
        <v>27</v>
      </c>
      <c r="D25" s="12">
        <v>2000</v>
      </c>
      <c r="E25" s="15"/>
      <c r="F25" s="21">
        <f t="shared" si="0"/>
        <v>0</v>
      </c>
    </row>
    <row r="26" spans="1:6" ht="48.75" customHeight="1">
      <c r="A26" s="10" t="s">
        <v>30</v>
      </c>
      <c r="B26" s="30" t="s">
        <v>71</v>
      </c>
      <c r="C26" s="27" t="s">
        <v>27</v>
      </c>
      <c r="D26" s="12">
        <v>2000</v>
      </c>
      <c r="E26" s="15"/>
      <c r="F26" s="21">
        <f t="shared" si="0"/>
        <v>0</v>
      </c>
    </row>
    <row r="27" spans="1:6" ht="42.75" customHeight="1">
      <c r="A27" s="10" t="s">
        <v>31</v>
      </c>
      <c r="B27" s="30" t="s">
        <v>72</v>
      </c>
      <c r="C27" s="29" t="s">
        <v>27</v>
      </c>
      <c r="D27" s="12">
        <v>500</v>
      </c>
      <c r="E27" s="15"/>
      <c r="F27" s="21">
        <f t="shared" si="0"/>
        <v>0</v>
      </c>
    </row>
    <row r="28" spans="1:6" ht="43.5" customHeight="1">
      <c r="A28" s="10" t="s">
        <v>32</v>
      </c>
      <c r="B28" s="30" t="s">
        <v>73</v>
      </c>
      <c r="C28" s="29" t="s">
        <v>27</v>
      </c>
      <c r="D28" s="12">
        <v>500</v>
      </c>
      <c r="E28" s="15"/>
      <c r="F28" s="21">
        <f t="shared" si="0"/>
        <v>0</v>
      </c>
    </row>
    <row r="29" spans="1:6" ht="25.5">
      <c r="A29" s="10" t="s">
        <v>33</v>
      </c>
      <c r="B29" s="30" t="s">
        <v>74</v>
      </c>
      <c r="C29" s="29" t="s">
        <v>15</v>
      </c>
      <c r="D29" s="12">
        <v>20000</v>
      </c>
      <c r="E29" s="15"/>
      <c r="F29" s="21">
        <f t="shared" si="0"/>
        <v>0</v>
      </c>
    </row>
    <row r="30" spans="1:6" ht="43.5" customHeight="1">
      <c r="A30" s="10" t="s">
        <v>34</v>
      </c>
      <c r="B30" s="30" t="s">
        <v>79</v>
      </c>
      <c r="C30" s="29" t="s">
        <v>27</v>
      </c>
      <c r="D30" s="12">
        <v>100</v>
      </c>
      <c r="E30" s="15"/>
      <c r="F30" s="21">
        <f t="shared" si="0"/>
        <v>0</v>
      </c>
    </row>
    <row r="31" spans="1:6" ht="54" customHeight="1">
      <c r="A31" s="10" t="s">
        <v>35</v>
      </c>
      <c r="B31" s="30" t="s">
        <v>75</v>
      </c>
      <c r="C31" s="29" t="s">
        <v>17</v>
      </c>
      <c r="D31" s="12">
        <v>3000</v>
      </c>
      <c r="E31" s="15"/>
      <c r="F31" s="21">
        <f t="shared" si="0"/>
        <v>0</v>
      </c>
    </row>
    <row r="32" spans="1:6" ht="55.5" customHeight="1">
      <c r="A32" s="10" t="s">
        <v>36</v>
      </c>
      <c r="B32" s="30" t="s">
        <v>76</v>
      </c>
      <c r="C32" s="29" t="s">
        <v>27</v>
      </c>
      <c r="D32" s="12">
        <v>200</v>
      </c>
      <c r="E32" s="15"/>
      <c r="F32" s="21">
        <f t="shared" si="0"/>
        <v>0</v>
      </c>
    </row>
    <row r="33" spans="1:6" ht="43.5" customHeight="1">
      <c r="A33" s="10" t="s">
        <v>37</v>
      </c>
      <c r="B33" s="30" t="s">
        <v>77</v>
      </c>
      <c r="C33" s="29" t="s">
        <v>27</v>
      </c>
      <c r="D33" s="12">
        <v>100</v>
      </c>
      <c r="E33" s="15"/>
      <c r="F33" s="21">
        <f t="shared" si="0"/>
        <v>0</v>
      </c>
    </row>
    <row r="34" spans="1:6" ht="34.5" customHeight="1">
      <c r="A34" s="10" t="s">
        <v>38</v>
      </c>
      <c r="B34" s="30" t="s">
        <v>56</v>
      </c>
      <c r="C34" s="29" t="s">
        <v>27</v>
      </c>
      <c r="D34" s="12">
        <v>200</v>
      </c>
      <c r="E34" s="15"/>
      <c r="F34" s="21">
        <f t="shared" si="0"/>
        <v>0</v>
      </c>
    </row>
    <row r="35" spans="1:6" ht="53.25" customHeight="1">
      <c r="A35" s="10" t="s">
        <v>39</v>
      </c>
      <c r="B35" s="30" t="s">
        <v>78</v>
      </c>
      <c r="C35" s="29" t="s">
        <v>27</v>
      </c>
      <c r="D35" s="12">
        <v>50</v>
      </c>
      <c r="E35" s="15"/>
      <c r="F35" s="21">
        <f t="shared" si="0"/>
        <v>0</v>
      </c>
    </row>
    <row r="36" spans="1:6" ht="41.25" customHeight="1">
      <c r="A36" s="10" t="s">
        <v>40</v>
      </c>
      <c r="B36" s="30" t="s">
        <v>57</v>
      </c>
      <c r="C36" s="29" t="s">
        <v>27</v>
      </c>
      <c r="D36" s="12">
        <v>40</v>
      </c>
      <c r="E36" s="15"/>
      <c r="F36" s="21">
        <f t="shared" si="0"/>
        <v>0</v>
      </c>
    </row>
    <row r="37" spans="1:6" ht="57" customHeight="1">
      <c r="A37" s="10" t="s">
        <v>41</v>
      </c>
      <c r="B37" s="30" t="s">
        <v>80</v>
      </c>
      <c r="C37" s="27" t="s">
        <v>15</v>
      </c>
      <c r="D37" s="12">
        <v>40</v>
      </c>
      <c r="E37" s="15"/>
      <c r="F37" s="21">
        <f t="shared" si="0"/>
        <v>0</v>
      </c>
    </row>
    <row r="38" spans="1:6" ht="54" customHeight="1">
      <c r="A38" s="10" t="s">
        <v>42</v>
      </c>
      <c r="B38" s="30" t="s">
        <v>81</v>
      </c>
      <c r="C38" s="27" t="s">
        <v>15</v>
      </c>
      <c r="D38" s="12">
        <v>40</v>
      </c>
      <c r="E38" s="15"/>
      <c r="F38" s="21">
        <f t="shared" si="0"/>
        <v>0</v>
      </c>
    </row>
    <row r="39" spans="1:6" ht="54" customHeight="1">
      <c r="A39" s="10" t="s">
        <v>43</v>
      </c>
      <c r="B39" s="30" t="s">
        <v>82</v>
      </c>
      <c r="C39" s="27" t="s">
        <v>15</v>
      </c>
      <c r="D39" s="12">
        <v>40</v>
      </c>
      <c r="E39" s="15"/>
      <c r="F39" s="21">
        <f t="shared" si="0"/>
        <v>0</v>
      </c>
    </row>
    <row r="40" spans="1:6" ht="57" customHeight="1">
      <c r="A40" s="10" t="s">
        <v>44</v>
      </c>
      <c r="B40" s="30" t="s">
        <v>83</v>
      </c>
      <c r="C40" s="27" t="s">
        <v>15</v>
      </c>
      <c r="D40" s="12">
        <v>80</v>
      </c>
      <c r="E40" s="15"/>
      <c r="F40" s="21">
        <f t="shared" si="0"/>
        <v>0</v>
      </c>
    </row>
    <row r="41" spans="1:6" ht="25.5">
      <c r="A41" s="10" t="s">
        <v>53</v>
      </c>
      <c r="B41" s="25" t="s">
        <v>58</v>
      </c>
      <c r="C41" s="27" t="s">
        <v>45</v>
      </c>
      <c r="D41" s="12">
        <v>80</v>
      </c>
      <c r="E41" s="15"/>
      <c r="F41" s="21">
        <f t="shared" si="0"/>
        <v>0</v>
      </c>
    </row>
    <row r="42" spans="1:6">
      <c r="A42" s="10" t="s">
        <v>54</v>
      </c>
      <c r="B42" s="25" t="s">
        <v>59</v>
      </c>
      <c r="C42" s="27" t="s">
        <v>45</v>
      </c>
      <c r="D42" s="12">
        <v>80</v>
      </c>
      <c r="E42" s="15"/>
      <c r="F42" s="21">
        <f t="shared" si="0"/>
        <v>0</v>
      </c>
    </row>
    <row r="43" spans="1:6">
      <c r="C43" s="32" t="s">
        <v>49</v>
      </c>
      <c r="D43" s="33"/>
      <c r="E43" s="34"/>
      <c r="F43" s="22">
        <f>SUM(F14:F42)</f>
        <v>0</v>
      </c>
    </row>
    <row r="44" spans="1:6">
      <c r="C44" s="32" t="s">
        <v>50</v>
      </c>
      <c r="D44" s="33"/>
      <c r="E44" s="34"/>
      <c r="F44" s="22">
        <f>F43*0.25</f>
        <v>0</v>
      </c>
    </row>
    <row r="45" spans="1:6">
      <c r="C45" s="32" t="s">
        <v>51</v>
      </c>
      <c r="D45" s="33"/>
      <c r="E45" s="34"/>
      <c r="F45" s="22">
        <f>F43+F44</f>
        <v>0</v>
      </c>
    </row>
    <row r="46" spans="1:6">
      <c r="B46" s="24"/>
    </row>
    <row r="47" spans="1:6">
      <c r="B47" s="24"/>
    </row>
    <row r="48" spans="1:6">
      <c r="B48" s="24"/>
    </row>
    <row r="49" spans="2:2">
      <c r="B49" s="24"/>
    </row>
  </sheetData>
  <sheetProtection password="CC3D" sheet="1" objects="1" scenarios="1"/>
  <mergeCells count="9">
    <mergeCell ref="B6:E6"/>
    <mergeCell ref="C43:E43"/>
    <mergeCell ref="C44:E44"/>
    <mergeCell ref="C45:E45"/>
    <mergeCell ref="A1:G1"/>
    <mergeCell ref="A3:F3"/>
    <mergeCell ref="A9:G9"/>
    <mergeCell ref="A11:F11"/>
    <mergeCell ref="A4:G5"/>
  </mergeCells>
  <pageMargins left="0.25" right="0.25" top="0.75" bottom="0.75" header="0.3" footer="0.3"/>
  <pageSetup paperSize="9" scale="5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Gospić</dc:creator>
  <cp:lastModifiedBy>Korisnik</cp:lastModifiedBy>
  <cp:lastPrinted>2021-11-24T10:31:08Z</cp:lastPrinted>
  <dcterms:created xsi:type="dcterms:W3CDTF">2021-10-19T09:44:06Z</dcterms:created>
  <dcterms:modified xsi:type="dcterms:W3CDTF">2021-11-24T12:09:49Z</dcterms:modified>
</cp:coreProperties>
</file>