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ospić\Desktop\"/>
    </mc:Choice>
  </mc:AlternateContent>
  <bookViews>
    <workbookView xWindow="0" yWindow="0" windowWidth="20490" windowHeight="7755"/>
  </bookViews>
  <sheets>
    <sheet name="II. izmjene i dopune Proračuna" sheetId="2" r:id="rId1"/>
    <sheet name="List1" sheetId="3"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5" i="2" l="1"/>
  <c r="E168" i="2"/>
  <c r="E169" i="2"/>
  <c r="E170" i="2"/>
  <c r="E171" i="2"/>
  <c r="E167" i="2"/>
  <c r="E173" i="2"/>
  <c r="E161" i="2"/>
  <c r="E162" i="2"/>
  <c r="E163" i="2"/>
  <c r="E164" i="2"/>
  <c r="E165" i="2"/>
  <c r="E160" i="2"/>
  <c r="F158" i="2"/>
  <c r="E158" i="2"/>
  <c r="F157" i="2"/>
  <c r="E157" i="2"/>
  <c r="F156" i="2"/>
  <c r="E156" i="2"/>
  <c r="F141" i="2" l="1"/>
  <c r="F20" i="2"/>
  <c r="E114" i="2"/>
  <c r="E113" i="2"/>
  <c r="E109" i="2"/>
  <c r="F109" i="2"/>
  <c r="F114" i="2"/>
  <c r="F113" i="2"/>
  <c r="E149" i="2"/>
  <c r="E150" i="2"/>
  <c r="E151" i="2"/>
  <c r="E147" i="2"/>
  <c r="F148" i="2"/>
  <c r="F147" i="2"/>
  <c r="F146" i="2"/>
  <c r="E142" i="2"/>
  <c r="F142" i="2"/>
  <c r="E144" i="2"/>
  <c r="F144" i="2"/>
  <c r="F23" i="2" l="1"/>
  <c r="F25" i="2" s="1"/>
  <c r="E124" i="2"/>
  <c r="E123" i="2"/>
  <c r="F124" i="2"/>
  <c r="F123" i="2"/>
  <c r="E122" i="2"/>
  <c r="F122" i="2"/>
  <c r="E145" i="2" l="1"/>
  <c r="E146" i="2"/>
  <c r="E148" i="2"/>
  <c r="F145" i="2"/>
  <c r="E141" i="2" l="1"/>
  <c r="E27" i="2" l="1"/>
  <c r="E28" i="2"/>
  <c r="E29" i="2"/>
  <c r="E30" i="2"/>
  <c r="E31" i="2"/>
  <c r="E32" i="2"/>
  <c r="E23" i="2"/>
  <c r="E24" i="2"/>
  <c r="E20" i="2"/>
  <c r="E18" i="2"/>
  <c r="E19" i="2"/>
  <c r="F18" i="2"/>
  <c r="F19" i="2"/>
  <c r="E17" i="2"/>
  <c r="F17" i="2"/>
  <c r="C25" i="2"/>
  <c r="E25" i="2" s="1"/>
  <c r="E21" i="2"/>
  <c r="F21" i="2" l="1"/>
  <c r="F32" i="2" s="1"/>
</calcChain>
</file>

<file path=xl/sharedStrings.xml><?xml version="1.0" encoding="utf-8"?>
<sst xmlns="http://schemas.openxmlformats.org/spreadsheetml/2006/main" count="331" uniqueCount="210">
  <si>
    <t>IZNOS</t>
  </si>
  <si>
    <t>Prihodi poslovanja</t>
  </si>
  <si>
    <t>Prihodi od prodaje nefinancijske imovine</t>
  </si>
  <si>
    <t>Rashodi poslovanja</t>
  </si>
  <si>
    <t xml:space="preserve">Rashodi za nabavu nefinancijske imovine                                                             </t>
  </si>
  <si>
    <t>RAZLIKA</t>
  </si>
  <si>
    <t>Primici od financijske imovine i zaduživanja</t>
  </si>
  <si>
    <t>Izdaci za financijsku imovinu i otplate zajmova</t>
  </si>
  <si>
    <t>BROJ 
KONTA</t>
  </si>
  <si>
    <t>VRSTA PRIHODA / RASHODA</t>
  </si>
  <si>
    <t>A. RAČUN PRIHODA I RASHODA</t>
  </si>
  <si>
    <t>6</t>
  </si>
  <si>
    <t>61</t>
  </si>
  <si>
    <t>Prihodi od poreza</t>
  </si>
  <si>
    <t>611</t>
  </si>
  <si>
    <t>Porez i prirez na dohodak</t>
  </si>
  <si>
    <t>613</t>
  </si>
  <si>
    <t>Porezi na imovinu</t>
  </si>
  <si>
    <t>614</t>
  </si>
  <si>
    <t>Porezi na robu i usluge</t>
  </si>
  <si>
    <t>63</t>
  </si>
  <si>
    <t>Pomoći iz inozemstva i od subjekata unutar općeg proračuna</t>
  </si>
  <si>
    <t>632</t>
  </si>
  <si>
    <t>Pomoći od međunarodnih organizacija te institucija i tijela EU</t>
  </si>
  <si>
    <t>633</t>
  </si>
  <si>
    <t>Pomoći proračunu iz drugih proračuna</t>
  </si>
  <si>
    <t>634</t>
  </si>
  <si>
    <t>Pomoći od izvanproračunskih korisnika</t>
  </si>
  <si>
    <t>635</t>
  </si>
  <si>
    <t>Pomoći izravnanja za decentralizirane funkcije</t>
  </si>
  <si>
    <t>636</t>
  </si>
  <si>
    <t>Pomoći proračunskim korisnicima iz proračuna koji im nije nadležan</t>
  </si>
  <si>
    <t>638</t>
  </si>
  <si>
    <t>Pomoći iz državnog proračuna temeljem prijenosa EU sredstava</t>
  </si>
  <si>
    <t>64</t>
  </si>
  <si>
    <t>Prihodi od imovine</t>
  </si>
  <si>
    <t>0.6%</t>
  </si>
  <si>
    <t>641</t>
  </si>
  <si>
    <t>Prihodi od financijske imovine</t>
  </si>
  <si>
    <t>642</t>
  </si>
  <si>
    <t>Prihodi od nefinancijske imovine</t>
  </si>
  <si>
    <t>65</t>
  </si>
  <si>
    <t>Prihodi od upravnih i administrativnih pristojbi, pristojbi po posebnim propisima i naknada</t>
  </si>
  <si>
    <t>651</t>
  </si>
  <si>
    <t>Upravne i administrativne pristojbe</t>
  </si>
  <si>
    <t>652</t>
  </si>
  <si>
    <t>Prihodi po posebnim propisima</t>
  </si>
  <si>
    <t>653</t>
  </si>
  <si>
    <t>Komunalni doprinosi i naknade</t>
  </si>
  <si>
    <t>66</t>
  </si>
  <si>
    <t>Prihodi od prodaje proizvoda i robe te pruženih usluga i prihodi od donacija</t>
  </si>
  <si>
    <t>661</t>
  </si>
  <si>
    <t>Prihodi od prodaje proizvoda i robe te pruženih usluga</t>
  </si>
  <si>
    <t>663</t>
  </si>
  <si>
    <t>Donacije od pravnih i fizičkih osoba izvan općeg proračuna</t>
  </si>
  <si>
    <t>68</t>
  </si>
  <si>
    <t>Kazne, upravne mjere i ostali prihodi</t>
  </si>
  <si>
    <t>681</t>
  </si>
  <si>
    <t>Kazne i upravne mjere</t>
  </si>
  <si>
    <t>683</t>
  </si>
  <si>
    <t>Ostali prihodi</t>
  </si>
  <si>
    <t>7</t>
  </si>
  <si>
    <t>71</t>
  </si>
  <si>
    <t>Prihodi od prodaje neproizvedene dugotrajne imovine</t>
  </si>
  <si>
    <t>711</t>
  </si>
  <si>
    <t>Prihodi od prodaje materijalne imovine - prirodnih bogatstava</t>
  </si>
  <si>
    <t>72</t>
  </si>
  <si>
    <t>Prihodi od prodaje proizvedene dugotrajne imovine</t>
  </si>
  <si>
    <t>721</t>
  </si>
  <si>
    <t>Prihodi od prodaje građevinskih objekata</t>
  </si>
  <si>
    <t>3</t>
  </si>
  <si>
    <t>31</t>
  </si>
  <si>
    <t>Rashodi za zaposlene</t>
  </si>
  <si>
    <t>311</t>
  </si>
  <si>
    <t>Plaće (Bruto)</t>
  </si>
  <si>
    <t>312</t>
  </si>
  <si>
    <t>Ostali rashodi za zaposlene</t>
  </si>
  <si>
    <t>313</t>
  </si>
  <si>
    <t>Doprinosi na plaće</t>
  </si>
  <si>
    <t>32</t>
  </si>
  <si>
    <t>Materijalni rashodi</t>
  </si>
  <si>
    <t>321</t>
  </si>
  <si>
    <t>Naknade troškova zaposlenima</t>
  </si>
  <si>
    <t>322</t>
  </si>
  <si>
    <t>Rashodi za materijal i energiju</t>
  </si>
  <si>
    <t>323</t>
  </si>
  <si>
    <t>Rashodi za usluge</t>
  </si>
  <si>
    <t>324</t>
  </si>
  <si>
    <t>Naknade troškova osobama izvan radnog odnosa</t>
  </si>
  <si>
    <t>329</t>
  </si>
  <si>
    <t>Ostali nespomenuti rashodi poslovanja</t>
  </si>
  <si>
    <t>34</t>
  </si>
  <si>
    <t>Financijski rashodi</t>
  </si>
  <si>
    <t>342</t>
  </si>
  <si>
    <t>Kamate za primljene kredite i zajmove</t>
  </si>
  <si>
    <t>343</t>
  </si>
  <si>
    <t>Ostali financijski rashodi</t>
  </si>
  <si>
    <t>35</t>
  </si>
  <si>
    <t>Subvencije</t>
  </si>
  <si>
    <t>351</t>
  </si>
  <si>
    <t>Subvencije trgovačkim društvima u javnom sektoru</t>
  </si>
  <si>
    <t>352</t>
  </si>
  <si>
    <t>Subvencije trgovačkim društvima, poljoprivrednicima i obrtnicima izvan javnog sektora</t>
  </si>
  <si>
    <t>36</t>
  </si>
  <si>
    <t>Pomoći dane u inozemstvo i unutar općeg proračuna</t>
  </si>
  <si>
    <t>363</t>
  </si>
  <si>
    <t>Pomoći unutar općeg proračuna</t>
  </si>
  <si>
    <t>37</t>
  </si>
  <si>
    <t>Naknade građanima i kućanstvima na temelju osiguranja i druge naknade</t>
  </si>
  <si>
    <t>372</t>
  </si>
  <si>
    <t>Ostale naknade građanima i kućanstvima iz proračuna</t>
  </si>
  <si>
    <t>38</t>
  </si>
  <si>
    <t>Ostali rashodi</t>
  </si>
  <si>
    <t>381</t>
  </si>
  <si>
    <t>Tekuće donacije</t>
  </si>
  <si>
    <t>382</t>
  </si>
  <si>
    <t>Kapitalne donacije</t>
  </si>
  <si>
    <t>386</t>
  </si>
  <si>
    <t>Kapitalne pomoći</t>
  </si>
  <si>
    <t>4</t>
  </si>
  <si>
    <t>Rashodi za nabavu nefinancijske imovine</t>
  </si>
  <si>
    <t>41</t>
  </si>
  <si>
    <t>Rashodi za nabavu neproizvedene dugotrajne imovine</t>
  </si>
  <si>
    <t>411</t>
  </si>
  <si>
    <t>Materijalna imovina - prirodna bogatstva</t>
  </si>
  <si>
    <t>412</t>
  </si>
  <si>
    <t>Nematerijalna imovina</t>
  </si>
  <si>
    <t>42</t>
  </si>
  <si>
    <t>Rashodi za nabavu proizvedene dugotrajne imovine</t>
  </si>
  <si>
    <t>421</t>
  </si>
  <si>
    <t>Građevinski objekti</t>
  </si>
  <si>
    <t>422</t>
  </si>
  <si>
    <t>Postrojenja i oprema</t>
  </si>
  <si>
    <t>424</t>
  </si>
  <si>
    <t>Knjige, umjetnička djela i ostale izložbene vrijednosti</t>
  </si>
  <si>
    <t>426</t>
  </si>
  <si>
    <t>Nematerijalna proizvedena imovina</t>
  </si>
  <si>
    <t>45</t>
  </si>
  <si>
    <t>Rashodi za dodatna ulaganja na nefinancijskoj imovini</t>
  </si>
  <si>
    <t>451</t>
  </si>
  <si>
    <t>Dodatna ulaganja na građevinskim objektima</t>
  </si>
  <si>
    <t>454</t>
  </si>
  <si>
    <t>Dodatna ulaganja za ostalu nefinancijsku imovinu</t>
  </si>
  <si>
    <t>B. RAČUN ZADUŽIVANJA/FINANCIRANJA</t>
  </si>
  <si>
    <t>8</t>
  </si>
  <si>
    <t>84</t>
  </si>
  <si>
    <t>Primici od zaduživanja</t>
  </si>
  <si>
    <t>842</t>
  </si>
  <si>
    <t>Primljeni krediti i zajmovi od kreditnih i ostalih financijskih institucija u javnom sektoru</t>
  </si>
  <si>
    <t>5</t>
  </si>
  <si>
    <t>54</t>
  </si>
  <si>
    <t>Izdaci za otplatu glavnice primljenih kredita i zajmova</t>
  </si>
  <si>
    <t>544</t>
  </si>
  <si>
    <t>Otplata glavnice primljenih kredita i zajmova od kreditnih i ostalih financijskih institucija izvan</t>
  </si>
  <si>
    <t>%</t>
  </si>
  <si>
    <t>NOVI PLAN</t>
  </si>
  <si>
    <t>I. OPĆI DIO</t>
  </si>
  <si>
    <t>Članak 1.</t>
  </si>
  <si>
    <t>RASPOLOŽIVA SREDSTVA IZ PRETHODNIH GODINA</t>
  </si>
  <si>
    <t>Članak 2.</t>
  </si>
  <si>
    <t xml:space="preserve">          Članak 2. mijenja se i glasi:</t>
  </si>
  <si>
    <t>POVEĆANJE/ SMANJENJE</t>
  </si>
  <si>
    <t xml:space="preserve"> II POSEBNI DIO </t>
  </si>
  <si>
    <t xml:space="preserve"> Članak 3.</t>
  </si>
  <si>
    <t>VRSTA RASHODA / IZDATAKA</t>
  </si>
  <si>
    <t>Članak 4.</t>
  </si>
  <si>
    <t>Članak 5.</t>
  </si>
  <si>
    <t>BROJ KONTA</t>
  </si>
  <si>
    <t>RAZLIKA − MANJAK</t>
  </si>
  <si>
    <t>B. RAČUN ZADUŽIVANJA / FINANCIRANJA</t>
  </si>
  <si>
    <t>NETO ZADUŽIVANJE / FINANCIRANJE</t>
  </si>
  <si>
    <t xml:space="preserve">Manjak prihoda Grad </t>
  </si>
  <si>
    <t>Višak prihoda PK</t>
  </si>
  <si>
    <t>Preneseni manjak prihoda iz prethodne godine</t>
  </si>
  <si>
    <t>Dio manjka koji će se pokriti</t>
  </si>
  <si>
    <t>VIŠAK / MANJAK + NETO ZADUŽIVANJA / FINANCIRANJA</t>
  </si>
  <si>
    <t>PLAN 2020.</t>
  </si>
  <si>
    <t xml:space="preserve">            Ostale odredbe Proračuna Grada Gospića za 2020. godinu ostaju nepromijenjene.</t>
  </si>
  <si>
    <t>0.0%</t>
  </si>
  <si>
    <t>0.4%</t>
  </si>
  <si>
    <t>II. IZMJENE I DOPUNE PRORAČUNA GRADA GOSPIĆA ZA 2020. GODINU</t>
  </si>
  <si>
    <t xml:space="preserve">                      U  Proračunu Grada Gospića za 2020. godinu ("Službeni vjesnik Grada Gospića" broj 11/19 i 1/20, u daljnjem tekstu: Proračun), članak 1. mijenja se i glasi:       </t>
  </si>
  <si>
    <t xml:space="preserve">Razdjel 004 GU ODJEL ZA KOMUNALNU DJEL., STANOVANJE, </t>
  </si>
  <si>
    <t>GRADITELJSTVO I ZAŠTITU OKOLIŠA</t>
  </si>
  <si>
    <t>Glava  00402 KOMUNALNA DJELATNOST</t>
  </si>
  <si>
    <t>Program 0103 Izgradnja komunalne infrastrukture</t>
  </si>
  <si>
    <t xml:space="preserve">Kapitalni projekt K300013 Energetski učinkovita javna rasvjeta </t>
  </si>
  <si>
    <t>Izvor 8.1. Primici od zaduživanja</t>
  </si>
  <si>
    <t>FUNKCIJSKA KLASIFIKACIJA 06 Usluge unapređenja stanovanja i zajednice</t>
  </si>
  <si>
    <t xml:space="preserve">            U članku 3. alineja UKUPNO RASHODI/IZDACI  iznos od "99.475.867" kuna mijenja se i glasi "101.975.867" kuna.           </t>
  </si>
  <si>
    <t>UKUPNO RASHODI / IZDACI</t>
  </si>
  <si>
    <t>Proračun Grada Gospića za 2020. godinu ( u daljnjem tekstu Proračun) sastoji se od:</t>
  </si>
  <si>
    <t>Prihodi, rashodi i izdaci raspoređeni po ekonomskoj klasifikaciji utvrđuju se u Računu prihoda i rashoda i Računu financiranja kako slijedi:</t>
  </si>
  <si>
    <t xml:space="preserve">            U članku 3. stavak 1. mijenja se i glasi: " Rashodi i izdaci proračuna za 2020. godinu u iznosu 101.975.867,00 kuna raspoređuju se prema proračunskim klasifikacijama kako slijedi:".           </t>
  </si>
  <si>
    <t>Aktivnost A200007 Održavanje javne odvodnje oborinskih voda</t>
  </si>
  <si>
    <t>Izvor 4.3. Doprinosi za šume</t>
  </si>
  <si>
    <t>FUNKCIJSKA KLASIFIKACIJA 05 Zaštita okoliša</t>
  </si>
  <si>
    <t>Izvor 4.5. Komunalna naknada</t>
  </si>
  <si>
    <t>Program 0102 Održavanje komunalne infrastrukture</t>
  </si>
  <si>
    <t>Aktivnost A200001 Održavanje čistoće javnih površina</t>
  </si>
  <si>
    <t>Aktivnost A200004 Održavanje  javne rasvjete</t>
  </si>
  <si>
    <t xml:space="preserve">            U Razdjelu 004 Gradski upravni odjel za komunalnu djelatnost, stanovanje, graditeljstvo i zaštitu okoliša, Glava 00402 Komunalna djelatnost, Program 0103 Izgradnja komunalne infrastrukture, Kapitalni projekt K300013 Energetski učinkovita javna rasvjeta, mijenja se i glasi:   </t>
  </si>
  <si>
    <t xml:space="preserve">            U Razdjelu 004 Gradski upravni odjel za komunalnu djelatnost, stanovanje, graditeljstvo i zaštitu okoliša, Glava 00402 Komunalna djelatnost, Program 0102 Održavanje komunalne infrastrukture, Aktivnost A200001 Održavanje čistoće javnih površina, Aktivnost A200004 Održavanje  javne rasvjete, Aktivnost A200007 Održavanje javne odvodnje oborinskih voda, mijenja se i glasi:   </t>
  </si>
  <si>
    <t xml:space="preserve">                    Na temelju članka 39. Zakona o proračunu ("NN" 87/08,136/12 i 15/15) i članka 33. Statuta Grad Gospića ("Službeni vjesnik Grada Gospića" br. 7/09, 5/10, 7/10, 1/12, 2/13, 3/13 p.t., 7/15, 1/18 i 3/20), Gradsko  vijeće Grada Gospića na sjednici održanoj dana 2. srpnja 2020. godine donijelo je</t>
  </si>
  <si>
    <t xml:space="preserve">         Ove II. Izmjene i dopune Proračuna Grada Gospića za 2020. godinu stupaju na snagu osmog dana od dana objave u "Službenom vjesniku Grada Gospića".</t>
  </si>
  <si>
    <t>PREDSJEDNIK GRADSKOG VIJEĆA</t>
  </si>
  <si>
    <t>GRADA GOSPIĆA</t>
  </si>
  <si>
    <t>Petar Radošević, v.r.</t>
  </si>
  <si>
    <t>KLASA: 400-06/19-01/11</t>
  </si>
  <si>
    <t>URBROJ: 2125/01-01-20-12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</si>
</sst>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n&quot;_-;\-* #,##0.00\ &quot;kn&quot;_-;_-* &quot;-&quot;??\ &quot;kn&quot;_-;_-@_-"/>
    <numFmt numFmtId="164" formatCode="#,##0_ ;\-#,##0\ "/>
    <numFmt numFmtId="165" formatCode="0.0%"/>
  </numFmts>
  <fonts count="16" x14ac:knownFonts="1">
    <font>
      <sz val="10"/>
      <name val="Arial"/>
    </font>
    <font>
      <b/>
      <sz val="10"/>
      <name val="Arial"/>
      <family val="2"/>
      <charset val="238"/>
    </font>
    <font>
      <b/>
      <sz val="10"/>
      <color indexed="9"/>
      <name val="Arial"/>
      <family val="2"/>
      <charset val="238"/>
    </font>
    <font>
      <b/>
      <sz val="11"/>
      <name val="Arial"/>
      <family val="2"/>
      <charset val="238"/>
    </font>
    <font>
      <b/>
      <sz val="12"/>
      <name val="Arial"/>
      <family val="2"/>
      <charset val="238"/>
    </font>
    <font>
      <b/>
      <sz val="10"/>
      <name val="Arial"/>
      <family val="2"/>
      <charset val="238"/>
    </font>
    <font>
      <sz val="10"/>
      <name val="Arial"/>
      <family val="2"/>
      <charset val="238"/>
    </font>
    <font>
      <b/>
      <sz val="9"/>
      <name val="Arial"/>
      <family val="2"/>
      <charset val="238"/>
    </font>
    <font>
      <b/>
      <sz val="11"/>
      <color indexed="9"/>
      <name val="Arial"/>
      <family val="2"/>
      <charset val="238"/>
    </font>
    <font>
      <b/>
      <sz val="10"/>
      <color indexed="8"/>
      <name val="Arial"/>
      <family val="2"/>
      <charset val="238"/>
    </font>
    <font>
      <sz val="10"/>
      <name val="Arial"/>
      <family val="2"/>
      <charset val="238"/>
    </font>
    <font>
      <sz val="10"/>
      <name val="Arial"/>
    </font>
    <font>
      <b/>
      <sz val="10"/>
      <color indexed="9"/>
      <name val="Arial"/>
    </font>
    <font>
      <b/>
      <sz val="10"/>
      <color indexed="8"/>
      <name val="Arial"/>
    </font>
    <font>
      <b/>
      <sz val="10"/>
      <name val="Arial"/>
    </font>
    <font>
      <sz val="9"/>
      <name val="Arial"/>
      <family val="2"/>
      <charset val="238"/>
    </font>
  </fonts>
  <fills count="11">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indexed="12"/>
        <bgColor indexed="64"/>
      </patternFill>
    </fill>
    <fill>
      <patternFill patternType="solid">
        <fgColor indexed="24"/>
        <bgColor indexed="64"/>
      </patternFill>
    </fill>
    <fill>
      <patternFill patternType="solid">
        <fgColor indexed="31"/>
        <bgColor indexed="64"/>
      </patternFill>
    </fill>
    <fill>
      <patternFill patternType="solid">
        <fgColor indexed="13"/>
        <bgColor indexed="64"/>
      </patternFill>
    </fill>
    <fill>
      <patternFill patternType="solid">
        <fgColor indexed="40"/>
        <bgColor indexed="64"/>
      </patternFill>
    </fill>
    <fill>
      <patternFill patternType="solid">
        <fgColor indexed="23"/>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0" fillId="0" borderId="0" applyFont="0" applyFill="0" applyBorder="0" applyAlignment="0" applyProtection="0"/>
    <xf numFmtId="44" fontId="11" fillId="0" borderId="0" applyFont="0" applyFill="0" applyBorder="0" applyAlignment="0" applyProtection="0"/>
  </cellStyleXfs>
  <cellXfs count="139">
    <xf numFmtId="0" fontId="0" fillId="0" borderId="0" xfId="0"/>
    <xf numFmtId="0" fontId="1" fillId="0" borderId="0" xfId="0" applyFont="1"/>
    <xf numFmtId="0" fontId="1" fillId="0" borderId="0" xfId="0" applyFont="1" applyAlignment="1">
      <alignment wrapText="1"/>
    </xf>
    <xf numFmtId="0" fontId="2" fillId="2" borderId="0" xfId="0" applyFont="1" applyFill="1"/>
    <xf numFmtId="0" fontId="1" fillId="0" borderId="0" xfId="0" applyFont="1" applyBorder="1" applyAlignment="1" applyProtection="1">
      <alignment horizontal="right"/>
    </xf>
    <xf numFmtId="0" fontId="2" fillId="2" borderId="0" xfId="0" applyFont="1" applyFill="1" applyBorder="1" applyAlignment="1" applyProtection="1">
      <alignment horizontal="right"/>
    </xf>
    <xf numFmtId="0" fontId="0" fillId="0" borderId="0" xfId="0" applyAlignment="1">
      <alignment wrapText="1"/>
    </xf>
    <xf numFmtId="3" fontId="6" fillId="0" borderId="0" xfId="0" applyNumberFormat="1" applyFont="1"/>
    <xf numFmtId="0" fontId="7" fillId="3" borderId="0" xfId="0" applyFont="1" applyFill="1" applyAlignment="1">
      <alignment horizontal="center" vertical="top" wrapText="1"/>
    </xf>
    <xf numFmtId="0" fontId="7" fillId="3" borderId="0" xfId="0" applyFont="1" applyFill="1" applyAlignment="1">
      <alignment vertical="center" wrapText="1"/>
    </xf>
    <xf numFmtId="0" fontId="3" fillId="0" borderId="0" xfId="0" applyFont="1" applyAlignment="1">
      <alignment horizontal="center" vertical="top"/>
    </xf>
    <xf numFmtId="0" fontId="5" fillId="0" borderId="0" xfId="0" applyFont="1" applyAlignment="1">
      <alignment horizontal="center" vertical="top"/>
    </xf>
    <xf numFmtId="0" fontId="5" fillId="10" borderId="0" xfId="0" applyFont="1" applyFill="1" applyAlignment="1">
      <alignment wrapText="1"/>
    </xf>
    <xf numFmtId="0" fontId="4" fillId="0" borderId="0" xfId="0" applyFont="1"/>
    <xf numFmtId="0" fontId="5" fillId="0" borderId="0" xfId="0" applyFont="1"/>
    <xf numFmtId="0" fontId="8" fillId="2" borderId="0" xfId="0" applyFont="1" applyFill="1"/>
    <xf numFmtId="0" fontId="9" fillId="5" borderId="0" xfId="0" applyFont="1" applyFill="1"/>
    <xf numFmtId="0" fontId="9" fillId="6" borderId="0" xfId="0" applyFont="1" applyFill="1"/>
    <xf numFmtId="0" fontId="9" fillId="7" borderId="0" xfId="0" applyFont="1" applyFill="1"/>
    <xf numFmtId="0" fontId="9" fillId="8" borderId="0" xfId="0" applyFont="1" applyFill="1"/>
    <xf numFmtId="3" fontId="0" fillId="0" borderId="0" xfId="0" applyNumberFormat="1"/>
    <xf numFmtId="3" fontId="1" fillId="0" borderId="1" xfId="0" applyNumberFormat="1" applyFont="1" applyBorder="1"/>
    <xf numFmtId="3" fontId="7" fillId="3" borderId="0" xfId="0" applyNumberFormat="1" applyFont="1" applyFill="1" applyAlignment="1">
      <alignment horizontal="center" vertical="top" wrapText="1"/>
    </xf>
    <xf numFmtId="3" fontId="2" fillId="2" borderId="0" xfId="0" applyNumberFormat="1" applyFont="1" applyFill="1"/>
    <xf numFmtId="3" fontId="1" fillId="0" borderId="0" xfId="0" applyNumberFormat="1" applyFont="1"/>
    <xf numFmtId="3" fontId="3" fillId="0" borderId="0" xfId="0" applyNumberFormat="1" applyFont="1" applyAlignment="1">
      <alignment horizontal="center" vertical="top"/>
    </xf>
    <xf numFmtId="3" fontId="5" fillId="0" borderId="0" xfId="0" applyNumberFormat="1" applyFont="1" applyAlignment="1">
      <alignment horizontal="center" vertical="top"/>
    </xf>
    <xf numFmtId="3" fontId="3" fillId="0" borderId="0" xfId="0" applyNumberFormat="1" applyFont="1"/>
    <xf numFmtId="3" fontId="8" fillId="2" borderId="0" xfId="0" applyNumberFormat="1" applyFont="1" applyFill="1"/>
    <xf numFmtId="3" fontId="7" fillId="10" borderId="0" xfId="0" applyNumberFormat="1" applyFont="1" applyFill="1" applyAlignment="1">
      <alignment vertical="center" wrapText="1"/>
    </xf>
    <xf numFmtId="0" fontId="7" fillId="10" borderId="0" xfId="0" applyFont="1" applyFill="1" applyAlignment="1">
      <alignment horizontal="center" vertical="center" wrapText="1"/>
    </xf>
    <xf numFmtId="3" fontId="7" fillId="10" borderId="0" xfId="0" applyNumberFormat="1" applyFont="1" applyFill="1" applyAlignment="1">
      <alignment horizontal="center" vertical="center"/>
    </xf>
    <xf numFmtId="0" fontId="3" fillId="10" borderId="0" xfId="0" applyFont="1" applyFill="1"/>
    <xf numFmtId="3" fontId="0" fillId="0" borderId="0" xfId="0" applyNumberFormat="1" applyAlignment="1">
      <alignment horizontal="center"/>
    </xf>
    <xf numFmtId="3" fontId="1" fillId="0" borderId="1" xfId="0" applyNumberFormat="1" applyFont="1" applyBorder="1" applyAlignment="1">
      <alignment horizontal="center" vertical="top"/>
    </xf>
    <xf numFmtId="0" fontId="0" fillId="0" borderId="0" xfId="0"/>
    <xf numFmtId="0" fontId="1" fillId="0" borderId="1" xfId="0" applyFont="1" applyBorder="1" applyAlignment="1" applyProtection="1">
      <alignment horizontal="center"/>
    </xf>
    <xf numFmtId="0" fontId="6" fillId="0" borderId="1" xfId="0" applyFont="1" applyBorder="1"/>
    <xf numFmtId="10" fontId="1" fillId="0" borderId="1" xfId="1" applyNumberFormat="1" applyFont="1" applyBorder="1" applyAlignment="1" applyProtection="1">
      <alignment horizontal="right"/>
    </xf>
    <xf numFmtId="0" fontId="2" fillId="9" borderId="0" xfId="0" applyFont="1" applyFill="1" applyAlignment="1"/>
    <xf numFmtId="10" fontId="3" fillId="0" borderId="0" xfId="1" applyNumberFormat="1" applyFont="1" applyAlignment="1">
      <alignment horizontal="right" vertical="center"/>
    </xf>
    <xf numFmtId="0" fontId="2" fillId="4" borderId="0" xfId="0" applyFont="1" applyFill="1"/>
    <xf numFmtId="10" fontId="8" fillId="2" borderId="0" xfId="1" applyNumberFormat="1" applyFont="1" applyFill="1"/>
    <xf numFmtId="10" fontId="0" fillId="0" borderId="0" xfId="1" applyNumberFormat="1" applyFont="1"/>
    <xf numFmtId="3" fontId="0" fillId="0" borderId="0" xfId="0" applyNumberFormat="1" applyAlignment="1">
      <alignment wrapText="1"/>
    </xf>
    <xf numFmtId="44" fontId="0" fillId="0" borderId="0" xfId="2" applyFont="1"/>
    <xf numFmtId="0" fontId="12" fillId="4" borderId="0" xfId="0" applyFont="1" applyFill="1"/>
    <xf numFmtId="3" fontId="12" fillId="4" borderId="0" xfId="0" applyNumberFormat="1" applyFont="1" applyFill="1"/>
    <xf numFmtId="0" fontId="13" fillId="5" borderId="0" xfId="0" applyFont="1" applyFill="1"/>
    <xf numFmtId="3" fontId="13" fillId="5" borderId="0" xfId="0" applyNumberFormat="1" applyFont="1" applyFill="1"/>
    <xf numFmtId="0" fontId="13" fillId="6" borderId="0" xfId="0" applyFont="1" applyFill="1"/>
    <xf numFmtId="3" fontId="13" fillId="6" borderId="0" xfId="0" applyNumberFormat="1" applyFont="1" applyFill="1"/>
    <xf numFmtId="0" fontId="13" fillId="7" borderId="0" xfId="0" applyFont="1" applyFill="1"/>
    <xf numFmtId="3" fontId="13" fillId="7" borderId="0" xfId="0" applyNumberFormat="1" applyFont="1" applyFill="1"/>
    <xf numFmtId="0" fontId="13" fillId="8" borderId="0" xfId="0" applyFont="1" applyFill="1"/>
    <xf numFmtId="3" fontId="13" fillId="8" borderId="0" xfId="0" applyNumberFormat="1" applyFont="1" applyFill="1"/>
    <xf numFmtId="3" fontId="14" fillId="0" borderId="0" xfId="0" applyNumberFormat="1" applyFont="1"/>
    <xf numFmtId="10" fontId="12" fillId="4" borderId="0" xfId="0" applyNumberFormat="1" applyFont="1" applyFill="1"/>
    <xf numFmtId="0" fontId="6" fillId="0" borderId="0" xfId="0" applyFont="1"/>
    <xf numFmtId="10" fontId="13" fillId="5" borderId="0" xfId="1" applyNumberFormat="1" applyFont="1" applyFill="1"/>
    <xf numFmtId="10" fontId="13" fillId="6" borderId="0" xfId="1" applyNumberFormat="1" applyFont="1" applyFill="1"/>
    <xf numFmtId="10" fontId="13" fillId="7" borderId="0" xfId="1" applyNumberFormat="1" applyFont="1" applyFill="1"/>
    <xf numFmtId="10" fontId="13" fillId="8" borderId="0" xfId="1" applyNumberFormat="1" applyFont="1" applyFill="1"/>
    <xf numFmtId="10" fontId="14" fillId="0" borderId="0" xfId="1" applyNumberFormat="1" applyFont="1"/>
    <xf numFmtId="4" fontId="2" fillId="2" borderId="0" xfId="0" applyNumberFormat="1" applyFont="1" applyFill="1"/>
    <xf numFmtId="4" fontId="1" fillId="0" borderId="0" xfId="0" applyNumberFormat="1" applyFont="1"/>
    <xf numFmtId="4" fontId="6" fillId="0" borderId="0" xfId="0" applyNumberFormat="1" applyFont="1"/>
    <xf numFmtId="0" fontId="6" fillId="0" borderId="0" xfId="0" applyFont="1" applyBorder="1" applyAlignment="1" applyProtection="1">
      <alignment horizontal="right"/>
    </xf>
    <xf numFmtId="0" fontId="2" fillId="2" borderId="0" xfId="0" applyFont="1" applyFill="1" applyAlignment="1">
      <alignment horizontal="left"/>
    </xf>
    <xf numFmtId="0" fontId="1" fillId="0" borderId="1" xfId="0" applyFont="1" applyBorder="1"/>
    <xf numFmtId="0" fontId="6" fillId="0" borderId="0" xfId="0" applyFont="1" applyBorder="1" applyAlignment="1" applyProtection="1">
      <alignment vertical="top" wrapText="1"/>
    </xf>
    <xf numFmtId="0" fontId="0" fillId="0" borderId="0" xfId="0"/>
    <xf numFmtId="0" fontId="7" fillId="0" borderId="0" xfId="0" applyFont="1" applyBorder="1" applyAlignment="1" applyProtection="1">
      <alignment horizontal="center"/>
    </xf>
    <xf numFmtId="3" fontId="7" fillId="0" borderId="0" xfId="0" applyNumberFormat="1" applyFont="1" applyBorder="1" applyAlignment="1" applyProtection="1">
      <alignment horizontal="center"/>
    </xf>
    <xf numFmtId="0" fontId="0" fillId="0" borderId="0" xfId="0"/>
    <xf numFmtId="0" fontId="0" fillId="0" borderId="0" xfId="0"/>
    <xf numFmtId="0" fontId="5" fillId="0" borderId="0" xfId="0" applyFont="1" applyAlignment="1">
      <alignment horizontal="center" vertical="top"/>
    </xf>
    <xf numFmtId="165" fontId="2" fillId="2" borderId="0" xfId="1" applyNumberFormat="1" applyFont="1" applyFill="1" applyBorder="1" applyAlignment="1" applyProtection="1">
      <alignment horizontal="right"/>
    </xf>
    <xf numFmtId="10" fontId="2" fillId="2" borderId="0" xfId="1" applyNumberFormat="1" applyFont="1" applyFill="1" applyBorder="1" applyAlignment="1" applyProtection="1">
      <alignment horizontal="right"/>
    </xf>
    <xf numFmtId="165" fontId="1" fillId="0" borderId="0" xfId="1" applyNumberFormat="1" applyFont="1" applyBorder="1" applyAlignment="1" applyProtection="1">
      <alignment horizontal="right"/>
    </xf>
    <xf numFmtId="165" fontId="6" fillId="0" borderId="0" xfId="1" applyNumberFormat="1" applyFont="1" applyBorder="1" applyAlignment="1" applyProtection="1">
      <alignment horizontal="right"/>
    </xf>
    <xf numFmtId="10" fontId="1" fillId="0" borderId="0" xfId="1" applyNumberFormat="1" applyFont="1" applyBorder="1" applyAlignment="1" applyProtection="1">
      <alignment horizontal="right"/>
    </xf>
    <xf numFmtId="10" fontId="6" fillId="0" borderId="0" xfId="1" applyNumberFormat="1" applyFont="1" applyBorder="1" applyAlignment="1" applyProtection="1">
      <alignment horizontal="right"/>
    </xf>
    <xf numFmtId="3" fontId="2" fillId="2" borderId="0" xfId="0" applyNumberFormat="1" applyFont="1" applyFill="1" applyAlignment="1">
      <alignment horizontal="right"/>
    </xf>
    <xf numFmtId="3" fontId="9" fillId="6" borderId="0" xfId="0" applyNumberFormat="1" applyFont="1" applyFill="1"/>
    <xf numFmtId="4" fontId="9" fillId="6" borderId="0" xfId="0" applyNumberFormat="1" applyFont="1" applyFill="1"/>
    <xf numFmtId="3" fontId="9" fillId="7" borderId="0" xfId="0" applyNumberFormat="1" applyFont="1" applyFill="1"/>
    <xf numFmtId="4" fontId="9" fillId="7" borderId="0" xfId="0" applyNumberFormat="1" applyFont="1" applyFill="1"/>
    <xf numFmtId="3" fontId="9" fillId="8" borderId="0" xfId="0" applyNumberFormat="1" applyFont="1" applyFill="1"/>
    <xf numFmtId="4" fontId="9" fillId="8" borderId="0" xfId="0" applyNumberFormat="1" applyFont="1" applyFill="1"/>
    <xf numFmtId="4" fontId="0" fillId="0" borderId="0" xfId="0" applyNumberFormat="1"/>
    <xf numFmtId="3" fontId="9" fillId="5" borderId="0" xfId="0" applyNumberFormat="1" applyFont="1" applyFill="1"/>
    <xf numFmtId="10" fontId="9" fillId="6" borderId="0" xfId="1" applyNumberFormat="1" applyFont="1" applyFill="1"/>
    <xf numFmtId="10" fontId="9" fillId="7" borderId="0" xfId="1" applyNumberFormat="1" applyFont="1" applyFill="1"/>
    <xf numFmtId="10" fontId="9" fillId="8" borderId="0" xfId="1" applyNumberFormat="1" applyFont="1" applyFill="1"/>
    <xf numFmtId="10" fontId="1" fillId="0" borderId="0" xfId="1" applyNumberFormat="1" applyFont="1"/>
    <xf numFmtId="10" fontId="9" fillId="5" borderId="0" xfId="1" applyNumberFormat="1" applyFont="1" applyFill="1"/>
    <xf numFmtId="3" fontId="1" fillId="0" borderId="0" xfId="0" applyNumberFormat="1" applyFont="1" applyAlignment="1">
      <alignment wrapText="1"/>
    </xf>
    <xf numFmtId="0" fontId="15" fillId="0" borderId="0" xfId="0" applyFont="1" applyAlignment="1">
      <alignment horizontal="left" vertical="top" wrapText="1"/>
    </xf>
    <xf numFmtId="0" fontId="6" fillId="0" borderId="0" xfId="0" applyFont="1" applyAlignment="1">
      <alignment horizontal="left"/>
    </xf>
    <xf numFmtId="0" fontId="1" fillId="0" borderId="0" xfId="0" applyFont="1" applyAlignment="1">
      <alignment horizontal="center"/>
    </xf>
    <xf numFmtId="0" fontId="6" fillId="0" borderId="0" xfId="0" applyFont="1" applyAlignment="1">
      <alignment horizontal="left" vertical="top"/>
    </xf>
    <xf numFmtId="0" fontId="0" fillId="0" borderId="0" xfId="0"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3" fillId="0" borderId="0" xfId="0" applyFont="1" applyAlignment="1">
      <alignment horizontal="center" vertical="top"/>
    </xf>
    <xf numFmtId="0" fontId="1" fillId="0" borderId="0" xfId="0" applyFont="1" applyAlignment="1">
      <alignment horizontal="left" vertical="top"/>
    </xf>
    <xf numFmtId="0" fontId="1" fillId="0" borderId="0" xfId="0" applyFont="1" applyAlignment="1">
      <alignment horizontal="left" vertical="top" wrapText="1"/>
    </xf>
    <xf numFmtId="0" fontId="6" fillId="0" borderId="0" xfId="0" applyFont="1" applyAlignment="1">
      <alignment horizontal="left"/>
    </xf>
    <xf numFmtId="0" fontId="5" fillId="0" borderId="0" xfId="0" applyFont="1" applyAlignment="1">
      <alignment horizontal="center" vertical="top"/>
    </xf>
    <xf numFmtId="0" fontId="6" fillId="0" borderId="2" xfId="0" applyFont="1" applyBorder="1" applyAlignment="1">
      <alignment wrapText="1"/>
    </xf>
    <xf numFmtId="0" fontId="6" fillId="0" borderId="3" xfId="0" applyFont="1" applyBorder="1" applyAlignment="1">
      <alignment wrapText="1"/>
    </xf>
    <xf numFmtId="0" fontId="1" fillId="0" borderId="2" xfId="0" applyFont="1" applyBorder="1"/>
    <xf numFmtId="0" fontId="1" fillId="0" borderId="3" xfId="0" applyFont="1" applyBorder="1"/>
    <xf numFmtId="0" fontId="5" fillId="0" borderId="0" xfId="0" applyFont="1" applyAlignment="1">
      <alignment horizontal="center"/>
    </xf>
    <xf numFmtId="0" fontId="2" fillId="9" borderId="0" xfId="0" applyFont="1" applyFill="1" applyAlignment="1">
      <alignment horizontal="left"/>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0" xfId="0" applyFont="1" applyBorder="1" applyAlignment="1" applyProtection="1">
      <alignment horizontal="center"/>
    </xf>
    <xf numFmtId="0" fontId="3" fillId="0" borderId="0" xfId="0" applyFont="1" applyBorder="1" applyAlignment="1" applyProtection="1">
      <alignment horizontal="center"/>
    </xf>
    <xf numFmtId="0" fontId="1" fillId="0" borderId="0" xfId="0" applyFont="1" applyBorder="1" applyAlignment="1" applyProtection="1">
      <alignment horizontal="center"/>
    </xf>
    <xf numFmtId="3" fontId="1" fillId="0" borderId="0" xfId="0" applyNumberFormat="1" applyFont="1" applyBorder="1" applyAlignment="1" applyProtection="1">
      <alignment horizontal="center"/>
    </xf>
    <xf numFmtId="0" fontId="6" fillId="0" borderId="0" xfId="0" applyFont="1" applyBorder="1" applyAlignment="1" applyProtection="1">
      <alignment vertical="top" wrapText="1"/>
    </xf>
    <xf numFmtId="0" fontId="1" fillId="0" borderId="1" xfId="0" applyFont="1" applyBorder="1" applyAlignment="1">
      <alignment vertical="top" wrapText="1"/>
    </xf>
    <xf numFmtId="3" fontId="1" fillId="0" borderId="1" xfId="0" applyNumberFormat="1" applyFont="1" applyBorder="1" applyAlignment="1">
      <alignment vertical="top"/>
    </xf>
    <xf numFmtId="3" fontId="6" fillId="0" borderId="1" xfId="0" applyNumberFormat="1" applyFont="1" applyBorder="1" applyAlignment="1">
      <alignment wrapText="1"/>
    </xf>
    <xf numFmtId="0" fontId="6" fillId="0" borderId="1" xfId="0" applyFont="1" applyBorder="1" applyAlignment="1">
      <alignment wrapText="1"/>
    </xf>
    <xf numFmtId="3" fontId="6" fillId="0" borderId="1" xfId="0" applyNumberFormat="1" applyFont="1" applyBorder="1"/>
    <xf numFmtId="0" fontId="6" fillId="0" borderId="2" xfId="0" applyFont="1" applyBorder="1" applyAlignment="1">
      <alignment horizontal="left" vertical="top"/>
    </xf>
    <xf numFmtId="0" fontId="6" fillId="0" borderId="3" xfId="0" applyFont="1" applyBorder="1" applyAlignment="1">
      <alignment horizontal="left" vertical="top"/>
    </xf>
    <xf numFmtId="164" fontId="6" fillId="0" borderId="1" xfId="0" applyNumberFormat="1" applyFont="1" applyBorder="1" applyAlignment="1"/>
    <xf numFmtId="3" fontId="0" fillId="0" borderId="0" xfId="0" applyNumberFormat="1" applyAlignment="1">
      <alignment horizontal="center" vertical="center"/>
    </xf>
    <xf numFmtId="0" fontId="6" fillId="0" borderId="0" xfId="0" applyFont="1" applyAlignment="1">
      <alignment vertical="top" wrapText="1"/>
    </xf>
    <xf numFmtId="0" fontId="1" fillId="0" borderId="0" xfId="0" applyFont="1" applyAlignment="1">
      <alignment horizontal="center" vertical="center"/>
    </xf>
  </cellXfs>
  <cellStyles count="3">
    <cellStyle name="Normalno" xfId="0" builtinId="0"/>
    <cellStyle name="Postotak" xfId="1" builtinId="5"/>
    <cellStyle name="Valuta"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8"/>
  <sheetViews>
    <sheetView tabSelected="1" view="pageLayout" topLeftCell="A162" zoomScaleNormal="100" workbookViewId="0">
      <selection activeCell="B131" sqref="B131"/>
    </sheetView>
  </sheetViews>
  <sheetFormatPr defaultRowHeight="12.75" x14ac:dyDescent="0.2"/>
  <cols>
    <col min="1" max="1" width="8.140625" customWidth="1"/>
    <col min="2" max="2" width="75.140625" style="6" customWidth="1"/>
    <col min="3" max="3" width="13.85546875" style="20" customWidth="1"/>
    <col min="4" max="4" width="12.7109375" style="20" customWidth="1"/>
    <col min="5" max="5" width="9.85546875" customWidth="1"/>
    <col min="6" max="6" width="13.85546875" style="20" customWidth="1"/>
    <col min="7" max="7" width="15.5703125" bestFit="1" customWidth="1"/>
  </cols>
  <sheetData>
    <row r="1" spans="1:6" ht="12.75" customHeight="1" x14ac:dyDescent="0.2"/>
    <row r="2" spans="1:6" ht="29.25" customHeight="1" x14ac:dyDescent="0.2">
      <c r="A2" s="103" t="s">
        <v>203</v>
      </c>
      <c r="B2" s="103"/>
      <c r="C2" s="103"/>
      <c r="D2" s="103"/>
      <c r="E2" s="103"/>
      <c r="F2" s="103"/>
    </row>
    <row r="3" spans="1:6" s="75" customFormat="1" ht="29.25" customHeight="1" x14ac:dyDescent="0.2">
      <c r="A3" s="98"/>
      <c r="B3" s="98"/>
      <c r="C3" s="98"/>
      <c r="D3" s="98"/>
      <c r="E3" s="98"/>
      <c r="F3" s="98"/>
    </row>
    <row r="4" spans="1:6" ht="15" x14ac:dyDescent="0.25">
      <c r="A4" s="124" t="s">
        <v>180</v>
      </c>
      <c r="B4" s="124"/>
      <c r="C4" s="124"/>
      <c r="D4" s="124"/>
      <c r="E4" s="124"/>
      <c r="F4" s="124"/>
    </row>
    <row r="5" spans="1:6" x14ac:dyDescent="0.2">
      <c r="A5" s="72"/>
      <c r="B5" s="72"/>
      <c r="C5" s="73"/>
      <c r="D5" s="73"/>
      <c r="E5" s="72"/>
      <c r="F5" s="73"/>
    </row>
    <row r="6" spans="1:6" x14ac:dyDescent="0.2">
      <c r="A6" s="123" t="s">
        <v>156</v>
      </c>
      <c r="B6" s="123"/>
      <c r="C6" s="123"/>
      <c r="D6" s="123"/>
      <c r="E6" s="123"/>
      <c r="F6" s="123"/>
    </row>
    <row r="7" spans="1:6" x14ac:dyDescent="0.2">
      <c r="A7" s="125"/>
      <c r="B7" s="125"/>
      <c r="C7" s="126"/>
      <c r="D7" s="126"/>
      <c r="E7" s="125"/>
      <c r="F7" s="126"/>
    </row>
    <row r="8" spans="1:6" x14ac:dyDescent="0.2">
      <c r="A8" s="123" t="s">
        <v>157</v>
      </c>
      <c r="B8" s="123"/>
      <c r="C8" s="123"/>
      <c r="D8" s="123"/>
      <c r="E8" s="123"/>
      <c r="F8" s="123"/>
    </row>
    <row r="9" spans="1:6" s="75" customFormat="1" x14ac:dyDescent="0.2">
      <c r="A9" s="125"/>
      <c r="B9" s="125"/>
      <c r="C9" s="125"/>
      <c r="D9" s="125"/>
      <c r="E9" s="125"/>
      <c r="F9" s="125"/>
    </row>
    <row r="10" spans="1:6" ht="12.75" customHeight="1" x14ac:dyDescent="0.2">
      <c r="A10" s="127" t="s">
        <v>181</v>
      </c>
      <c r="B10" s="127"/>
      <c r="C10" s="127"/>
      <c r="D10" s="127"/>
      <c r="E10" s="127"/>
      <c r="F10" s="127"/>
    </row>
    <row r="11" spans="1:6" x14ac:dyDescent="0.2">
      <c r="A11" s="127"/>
      <c r="B11" s="127"/>
      <c r="C11" s="127"/>
      <c r="D11" s="127"/>
      <c r="E11" s="127"/>
      <c r="F11" s="127"/>
    </row>
    <row r="12" spans="1:6" s="75" customFormat="1" x14ac:dyDescent="0.2">
      <c r="A12" s="70"/>
      <c r="B12" s="70"/>
      <c r="C12" s="70"/>
      <c r="D12" s="70"/>
      <c r="E12" s="70"/>
      <c r="F12" s="70"/>
    </row>
    <row r="13" spans="1:6" s="75" customFormat="1" x14ac:dyDescent="0.2">
      <c r="A13" s="58" t="s">
        <v>191</v>
      </c>
      <c r="B13" s="70"/>
      <c r="C13" s="70"/>
      <c r="D13" s="70"/>
      <c r="E13" s="70"/>
      <c r="F13" s="70"/>
    </row>
    <row r="14" spans="1:6" s="35" customFormat="1" x14ac:dyDescent="0.2">
      <c r="A14" s="37"/>
      <c r="B14" s="37"/>
      <c r="C14" s="36" t="s">
        <v>176</v>
      </c>
      <c r="D14" s="34" t="s">
        <v>0</v>
      </c>
      <c r="E14" s="128" t="s">
        <v>154</v>
      </c>
      <c r="F14" s="129" t="s">
        <v>155</v>
      </c>
    </row>
    <row r="15" spans="1:6" s="35" customFormat="1" x14ac:dyDescent="0.2">
      <c r="A15" s="69" t="s">
        <v>167</v>
      </c>
      <c r="B15" s="37"/>
      <c r="C15" s="36"/>
      <c r="D15" s="130"/>
      <c r="E15" s="131"/>
      <c r="F15" s="130"/>
    </row>
    <row r="16" spans="1:6" s="35" customFormat="1" x14ac:dyDescent="0.2">
      <c r="A16" s="121" t="s">
        <v>10</v>
      </c>
      <c r="B16" s="122"/>
      <c r="C16" s="37"/>
      <c r="D16" s="132"/>
      <c r="E16" s="37"/>
      <c r="F16" s="132"/>
    </row>
    <row r="17" spans="1:28" s="35" customFormat="1" x14ac:dyDescent="0.2">
      <c r="A17" s="37" t="s">
        <v>11</v>
      </c>
      <c r="B17" s="37" t="s">
        <v>1</v>
      </c>
      <c r="C17" s="132">
        <v>97816693</v>
      </c>
      <c r="D17" s="21"/>
      <c r="E17" s="38">
        <f>D17/C17</f>
        <v>0</v>
      </c>
      <c r="F17" s="21">
        <f>C17+D17</f>
        <v>97816693</v>
      </c>
      <c r="G17" s="20"/>
    </row>
    <row r="18" spans="1:28" s="35" customFormat="1" x14ac:dyDescent="0.2">
      <c r="A18" s="37" t="s">
        <v>61</v>
      </c>
      <c r="B18" s="37" t="s">
        <v>2</v>
      </c>
      <c r="C18" s="132">
        <v>394825</v>
      </c>
      <c r="D18" s="21"/>
      <c r="E18" s="38">
        <f t="shared" ref="E18:E32" si="0">D18/C18</f>
        <v>0</v>
      </c>
      <c r="F18" s="21">
        <f t="shared" ref="F18:F19" si="1">C18+D18</f>
        <v>394825</v>
      </c>
    </row>
    <row r="19" spans="1:28" s="35" customFormat="1" x14ac:dyDescent="0.2">
      <c r="A19" s="37" t="s">
        <v>70</v>
      </c>
      <c r="B19" s="37" t="s">
        <v>3</v>
      </c>
      <c r="C19" s="132">
        <v>82599999</v>
      </c>
      <c r="D19" s="21"/>
      <c r="E19" s="38">
        <f t="shared" si="0"/>
        <v>0</v>
      </c>
      <c r="F19" s="21">
        <f t="shared" si="1"/>
        <v>82599999</v>
      </c>
    </row>
    <row r="20" spans="1:28" s="35" customFormat="1" x14ac:dyDescent="0.2">
      <c r="A20" s="37" t="s">
        <v>119</v>
      </c>
      <c r="B20" s="37" t="s">
        <v>4</v>
      </c>
      <c r="C20" s="132">
        <v>16481168</v>
      </c>
      <c r="D20" s="21">
        <v>2500000</v>
      </c>
      <c r="E20" s="38">
        <f>D20/C20</f>
        <v>0.15168827840356947</v>
      </c>
      <c r="F20" s="21">
        <f>C20+D20</f>
        <v>18981168</v>
      </c>
      <c r="G20"/>
      <c r="H20"/>
      <c r="I20"/>
      <c r="J20"/>
      <c r="K20"/>
      <c r="L20"/>
      <c r="M20"/>
      <c r="N20"/>
      <c r="O20"/>
      <c r="P20"/>
      <c r="Q20"/>
      <c r="R20"/>
      <c r="S20"/>
      <c r="T20"/>
      <c r="U20"/>
      <c r="V20"/>
      <c r="W20"/>
      <c r="X20"/>
      <c r="Y20"/>
      <c r="Z20"/>
      <c r="AA20"/>
      <c r="AB20"/>
    </row>
    <row r="21" spans="1:28" s="35" customFormat="1" x14ac:dyDescent="0.2">
      <c r="A21" s="133" t="s">
        <v>168</v>
      </c>
      <c r="B21" s="134"/>
      <c r="C21" s="132">
        <v>-869649</v>
      </c>
      <c r="D21" s="21"/>
      <c r="E21" s="38">
        <f t="shared" si="0"/>
        <v>0</v>
      </c>
      <c r="F21" s="21">
        <f>F17+F18-F19-F20</f>
        <v>-3369649</v>
      </c>
      <c r="G21"/>
      <c r="H21"/>
      <c r="I21"/>
      <c r="J21"/>
      <c r="K21"/>
      <c r="L21"/>
      <c r="M21"/>
      <c r="N21"/>
      <c r="O21"/>
      <c r="P21"/>
      <c r="Q21"/>
      <c r="R21"/>
      <c r="S21"/>
      <c r="T21"/>
      <c r="U21"/>
      <c r="V21"/>
      <c r="W21"/>
      <c r="X21"/>
      <c r="Y21"/>
      <c r="Z21"/>
      <c r="AA21"/>
      <c r="AB21"/>
    </row>
    <row r="22" spans="1:28" s="35" customFormat="1" x14ac:dyDescent="0.2">
      <c r="A22" s="121" t="s">
        <v>169</v>
      </c>
      <c r="B22" s="122"/>
      <c r="C22" s="132"/>
      <c r="D22" s="21"/>
      <c r="E22" s="38"/>
      <c r="F22" s="21"/>
      <c r="G22"/>
      <c r="H22"/>
      <c r="I22"/>
      <c r="J22"/>
      <c r="K22"/>
      <c r="L22"/>
      <c r="M22"/>
      <c r="N22"/>
      <c r="O22"/>
      <c r="P22"/>
      <c r="Q22"/>
      <c r="R22"/>
      <c r="S22"/>
      <c r="T22"/>
      <c r="U22"/>
      <c r="V22"/>
      <c r="W22"/>
      <c r="X22"/>
      <c r="Y22"/>
      <c r="Z22"/>
      <c r="AA22"/>
      <c r="AB22"/>
    </row>
    <row r="23" spans="1:28" s="35" customFormat="1" x14ac:dyDescent="0.2">
      <c r="A23" s="37" t="s">
        <v>144</v>
      </c>
      <c r="B23" s="37" t="s">
        <v>6</v>
      </c>
      <c r="C23" s="132">
        <v>2448904</v>
      </c>
      <c r="D23" s="21">
        <v>2500000</v>
      </c>
      <c r="E23" s="38">
        <f t="shared" si="0"/>
        <v>1.0208648440281858</v>
      </c>
      <c r="F23" s="132">
        <f>C23+D23</f>
        <v>4948904</v>
      </c>
      <c r="G23"/>
      <c r="H23"/>
      <c r="I23"/>
      <c r="J23"/>
      <c r="K23"/>
      <c r="L23"/>
      <c r="M23"/>
      <c r="N23"/>
      <c r="O23"/>
      <c r="P23"/>
      <c r="Q23"/>
      <c r="R23"/>
      <c r="S23"/>
      <c r="T23"/>
      <c r="U23"/>
      <c r="V23"/>
      <c r="W23"/>
      <c r="X23"/>
      <c r="Y23"/>
      <c r="Z23"/>
      <c r="AA23"/>
      <c r="AB23"/>
    </row>
    <row r="24" spans="1:28" s="35" customFormat="1" x14ac:dyDescent="0.2">
      <c r="A24" s="37" t="s">
        <v>149</v>
      </c>
      <c r="B24" s="37" t="s">
        <v>7</v>
      </c>
      <c r="C24" s="132">
        <v>394700</v>
      </c>
      <c r="D24" s="21"/>
      <c r="E24" s="38">
        <f t="shared" si="0"/>
        <v>0</v>
      </c>
      <c r="F24" s="132">
        <v>394700</v>
      </c>
      <c r="G24"/>
      <c r="H24"/>
      <c r="I24"/>
      <c r="J24"/>
      <c r="K24"/>
      <c r="L24"/>
      <c r="M24"/>
      <c r="N24"/>
      <c r="O24"/>
      <c r="P24"/>
      <c r="Q24"/>
      <c r="R24"/>
      <c r="S24"/>
      <c r="T24"/>
      <c r="U24"/>
      <c r="V24"/>
      <c r="W24"/>
      <c r="X24"/>
      <c r="Y24"/>
      <c r="Z24"/>
      <c r="AA24"/>
      <c r="AB24"/>
    </row>
    <row r="25" spans="1:28" s="35" customFormat="1" x14ac:dyDescent="0.2">
      <c r="A25" s="121" t="s">
        <v>170</v>
      </c>
      <c r="B25" s="122"/>
      <c r="C25" s="132">
        <f>C23-C24</f>
        <v>2054204</v>
      </c>
      <c r="D25" s="21">
        <v>2500000</v>
      </c>
      <c r="E25" s="38">
        <f>D25/C25</f>
        <v>1.2170164209591647</v>
      </c>
      <c r="F25" s="132">
        <f>F23-F24</f>
        <v>4554204</v>
      </c>
      <c r="G25"/>
      <c r="H25"/>
      <c r="I25"/>
      <c r="J25"/>
      <c r="K25"/>
      <c r="L25"/>
      <c r="M25"/>
      <c r="N25"/>
      <c r="O25"/>
      <c r="P25"/>
      <c r="Q25"/>
      <c r="R25"/>
      <c r="S25"/>
      <c r="T25"/>
      <c r="U25"/>
      <c r="V25"/>
      <c r="W25"/>
      <c r="X25"/>
      <c r="Y25"/>
      <c r="Z25"/>
      <c r="AA25"/>
      <c r="AB25"/>
    </row>
    <row r="26" spans="1:28" s="35" customFormat="1" ht="12.75" customHeight="1" x14ac:dyDescent="0.2">
      <c r="A26" s="104" t="s">
        <v>158</v>
      </c>
      <c r="B26" s="105"/>
      <c r="C26" s="58"/>
      <c r="D26" s="21"/>
      <c r="E26" s="38"/>
      <c r="F26" s="70"/>
      <c r="G26"/>
      <c r="H26"/>
      <c r="I26"/>
      <c r="J26"/>
      <c r="K26"/>
      <c r="L26"/>
      <c r="M26"/>
      <c r="N26"/>
      <c r="O26"/>
      <c r="P26"/>
      <c r="Q26"/>
      <c r="R26"/>
      <c r="S26"/>
      <c r="T26"/>
      <c r="U26"/>
      <c r="V26"/>
      <c r="W26"/>
      <c r="X26"/>
      <c r="Y26"/>
      <c r="Z26"/>
      <c r="AA26"/>
      <c r="AB26"/>
    </row>
    <row r="27" spans="1:28" s="35" customFormat="1" ht="12.75" customHeight="1" x14ac:dyDescent="0.2">
      <c r="A27" s="106" t="s">
        <v>171</v>
      </c>
      <c r="B27" s="107"/>
      <c r="C27" s="135">
        <v>-515000</v>
      </c>
      <c r="D27" s="21"/>
      <c r="E27" s="38">
        <f t="shared" si="0"/>
        <v>0</v>
      </c>
      <c r="F27" s="135">
        <v>-515000</v>
      </c>
      <c r="G27"/>
      <c r="H27"/>
      <c r="I27"/>
      <c r="J27"/>
      <c r="K27"/>
      <c r="L27"/>
      <c r="M27"/>
      <c r="N27"/>
      <c r="O27"/>
      <c r="P27"/>
      <c r="Q27"/>
      <c r="R27"/>
      <c r="S27"/>
      <c r="T27"/>
      <c r="U27"/>
      <c r="V27"/>
      <c r="W27"/>
      <c r="X27"/>
      <c r="Y27"/>
      <c r="Z27"/>
      <c r="AA27"/>
      <c r="AB27"/>
    </row>
    <row r="28" spans="1:28" s="35" customFormat="1" ht="12.75" customHeight="1" x14ac:dyDescent="0.2">
      <c r="A28" s="106" t="s">
        <v>172</v>
      </c>
      <c r="B28" s="107"/>
      <c r="C28" s="132">
        <v>515813</v>
      </c>
      <c r="D28" s="21"/>
      <c r="E28" s="38">
        <f t="shared" si="0"/>
        <v>0</v>
      </c>
      <c r="F28" s="132">
        <v>515813</v>
      </c>
      <c r="G28"/>
      <c r="H28"/>
      <c r="I28"/>
      <c r="J28"/>
      <c r="K28"/>
      <c r="L28"/>
      <c r="M28"/>
      <c r="N28"/>
      <c r="O28"/>
      <c r="P28"/>
      <c r="Q28"/>
      <c r="R28"/>
      <c r="S28"/>
      <c r="T28"/>
      <c r="U28"/>
      <c r="V28"/>
      <c r="W28"/>
      <c r="X28"/>
      <c r="Y28"/>
      <c r="Z28"/>
      <c r="AA28"/>
      <c r="AB28"/>
    </row>
    <row r="29" spans="1:28" s="35" customFormat="1" ht="12.75" customHeight="1" x14ac:dyDescent="0.2">
      <c r="A29" s="108" t="s">
        <v>5</v>
      </c>
      <c r="B29" s="109"/>
      <c r="C29" s="132">
        <v>813</v>
      </c>
      <c r="D29" s="21"/>
      <c r="E29" s="38">
        <f t="shared" si="0"/>
        <v>0</v>
      </c>
      <c r="F29" s="132">
        <v>813</v>
      </c>
      <c r="G29"/>
      <c r="H29"/>
      <c r="I29"/>
      <c r="J29"/>
      <c r="K29"/>
      <c r="L29"/>
      <c r="M29"/>
      <c r="N29"/>
      <c r="O29"/>
      <c r="P29"/>
      <c r="Q29"/>
      <c r="R29"/>
      <c r="S29"/>
      <c r="T29"/>
      <c r="U29"/>
      <c r="V29"/>
      <c r="W29"/>
      <c r="X29"/>
      <c r="Y29"/>
      <c r="Z29"/>
      <c r="AA29"/>
      <c r="AB29"/>
    </row>
    <row r="30" spans="1:28" s="35" customFormat="1" ht="12.75" customHeight="1" x14ac:dyDescent="0.2">
      <c r="A30" s="115" t="s">
        <v>173</v>
      </c>
      <c r="B30" s="116"/>
      <c r="C30" s="132">
        <v>-2320245</v>
      </c>
      <c r="D30" s="21"/>
      <c r="E30" s="38">
        <f t="shared" si="0"/>
        <v>0</v>
      </c>
      <c r="F30" s="132">
        <v>-2320245</v>
      </c>
      <c r="G30"/>
      <c r="H30"/>
      <c r="I30"/>
      <c r="J30"/>
      <c r="K30"/>
      <c r="L30"/>
      <c r="M30"/>
      <c r="N30"/>
      <c r="O30"/>
      <c r="P30"/>
      <c r="Q30"/>
      <c r="R30"/>
      <c r="S30"/>
      <c r="T30"/>
      <c r="U30"/>
      <c r="V30"/>
      <c r="W30"/>
      <c r="X30"/>
      <c r="Y30"/>
      <c r="Z30"/>
      <c r="AA30"/>
      <c r="AB30"/>
    </row>
    <row r="31" spans="1:28" s="35" customFormat="1" x14ac:dyDescent="0.2">
      <c r="A31" s="37" t="s">
        <v>174</v>
      </c>
      <c r="B31" s="37"/>
      <c r="C31" s="132">
        <v>1185368</v>
      </c>
      <c r="D31" s="21"/>
      <c r="E31" s="38">
        <f t="shared" si="0"/>
        <v>0</v>
      </c>
      <c r="F31" s="132">
        <v>1185368</v>
      </c>
      <c r="G31"/>
      <c r="H31"/>
      <c r="I31"/>
      <c r="J31"/>
      <c r="K31"/>
      <c r="L31"/>
      <c r="M31"/>
      <c r="N31"/>
      <c r="O31"/>
      <c r="P31"/>
      <c r="Q31"/>
      <c r="R31"/>
      <c r="S31"/>
      <c r="T31"/>
      <c r="U31"/>
      <c r="V31"/>
      <c r="W31"/>
      <c r="X31"/>
      <c r="Y31"/>
      <c r="Z31"/>
      <c r="AA31"/>
      <c r="AB31"/>
    </row>
    <row r="32" spans="1:28" s="35" customFormat="1" x14ac:dyDescent="0.2">
      <c r="A32" s="117" t="s">
        <v>175</v>
      </c>
      <c r="B32" s="118"/>
      <c r="C32" s="132">
        <v>-1134877</v>
      </c>
      <c r="D32" s="21"/>
      <c r="E32" s="38">
        <f t="shared" si="0"/>
        <v>0</v>
      </c>
      <c r="F32" s="132">
        <f>F21+F25+F29+F30</f>
        <v>-1134877</v>
      </c>
      <c r="G32"/>
      <c r="H32"/>
      <c r="I32"/>
      <c r="J32"/>
      <c r="K32"/>
      <c r="L32"/>
      <c r="M32"/>
      <c r="N32"/>
      <c r="O32"/>
      <c r="P32"/>
      <c r="Q32"/>
      <c r="R32"/>
      <c r="S32"/>
      <c r="T32"/>
      <c r="U32"/>
      <c r="V32"/>
      <c r="W32"/>
      <c r="X32"/>
      <c r="Y32"/>
      <c r="Z32"/>
      <c r="AA32"/>
      <c r="AB32"/>
    </row>
    <row r="33" spans="1:28" s="35" customFormat="1" hidden="1" x14ac:dyDescent="0.2">
      <c r="A33" s="70"/>
      <c r="B33" s="70"/>
      <c r="C33" s="70"/>
      <c r="D33" s="70"/>
      <c r="E33" s="70"/>
      <c r="F33" s="70"/>
      <c r="G33"/>
      <c r="H33"/>
      <c r="I33"/>
      <c r="J33"/>
      <c r="K33"/>
      <c r="L33"/>
      <c r="M33"/>
      <c r="N33"/>
      <c r="O33"/>
      <c r="P33"/>
      <c r="Q33"/>
      <c r="R33"/>
      <c r="S33"/>
      <c r="T33"/>
      <c r="U33"/>
      <c r="V33"/>
      <c r="W33"/>
      <c r="X33"/>
      <c r="Y33"/>
      <c r="Z33"/>
      <c r="AA33"/>
      <c r="AB33"/>
    </row>
    <row r="34" spans="1:28" hidden="1" x14ac:dyDescent="0.2">
      <c r="A34" s="71"/>
      <c r="B34" s="44"/>
      <c r="E34" s="71"/>
    </row>
    <row r="35" spans="1:28" s="35" customFormat="1" hidden="1" x14ac:dyDescent="0.2">
      <c r="A35" s="71"/>
      <c r="B35" s="44"/>
      <c r="C35" s="20"/>
      <c r="D35" s="20"/>
      <c r="E35" s="71"/>
      <c r="F35" s="20"/>
      <c r="G35"/>
      <c r="H35"/>
      <c r="I35"/>
      <c r="J35"/>
      <c r="K35"/>
      <c r="L35"/>
      <c r="M35"/>
      <c r="N35"/>
      <c r="O35"/>
      <c r="P35"/>
      <c r="Q35"/>
      <c r="R35"/>
      <c r="S35"/>
      <c r="T35"/>
      <c r="U35"/>
      <c r="V35"/>
      <c r="W35"/>
      <c r="X35"/>
      <c r="Y35"/>
      <c r="Z35"/>
      <c r="AA35"/>
      <c r="AB35"/>
    </row>
    <row r="36" spans="1:28" s="35" customFormat="1" hidden="1" x14ac:dyDescent="0.2">
      <c r="A36" s="71"/>
      <c r="B36" s="44"/>
      <c r="C36" s="20"/>
      <c r="D36" s="20"/>
      <c r="E36" s="71"/>
      <c r="F36" s="20"/>
      <c r="G36"/>
      <c r="H36"/>
      <c r="I36"/>
      <c r="J36"/>
      <c r="K36"/>
      <c r="L36"/>
      <c r="M36"/>
      <c r="N36"/>
      <c r="O36"/>
      <c r="P36"/>
      <c r="Q36"/>
      <c r="R36"/>
      <c r="S36"/>
      <c r="T36"/>
      <c r="U36"/>
      <c r="V36"/>
      <c r="W36"/>
      <c r="X36"/>
      <c r="Y36"/>
      <c r="Z36"/>
      <c r="AA36"/>
      <c r="AB36"/>
    </row>
    <row r="37" spans="1:28" s="35" customFormat="1" hidden="1" x14ac:dyDescent="0.2">
      <c r="A37" s="71"/>
      <c r="B37" s="44"/>
      <c r="C37" s="20"/>
      <c r="D37" s="20"/>
      <c r="E37" s="71"/>
      <c r="F37" s="20"/>
    </row>
    <row r="38" spans="1:28" s="35" customFormat="1" hidden="1" x14ac:dyDescent="0.2">
      <c r="B38" s="44"/>
      <c r="C38" s="20"/>
      <c r="D38" s="20"/>
      <c r="F38" s="20"/>
    </row>
    <row r="39" spans="1:28" s="35" customFormat="1" hidden="1" x14ac:dyDescent="0.2">
      <c r="B39" s="44"/>
      <c r="C39" s="20"/>
      <c r="D39" s="20"/>
      <c r="F39" s="20"/>
    </row>
    <row r="40" spans="1:28" s="35" customFormat="1" hidden="1" x14ac:dyDescent="0.2">
      <c r="B40" s="44"/>
      <c r="C40" s="20"/>
      <c r="D40" s="20"/>
      <c r="F40" s="20"/>
      <c r="G40"/>
      <c r="H40"/>
      <c r="I40"/>
      <c r="J40"/>
      <c r="K40"/>
      <c r="L40"/>
      <c r="M40"/>
      <c r="N40"/>
      <c r="O40"/>
      <c r="P40"/>
      <c r="Q40"/>
      <c r="R40"/>
      <c r="S40"/>
      <c r="T40"/>
      <c r="U40"/>
      <c r="V40"/>
      <c r="W40"/>
      <c r="X40"/>
      <c r="Y40"/>
      <c r="Z40"/>
      <c r="AA40"/>
      <c r="AB40"/>
    </row>
    <row r="41" spans="1:28" hidden="1" x14ac:dyDescent="0.2"/>
    <row r="42" spans="1:28" s="75" customFormat="1" x14ac:dyDescent="0.2">
      <c r="B42" s="6"/>
      <c r="C42" s="20"/>
      <c r="D42" s="20"/>
      <c r="F42" s="20"/>
    </row>
    <row r="43" spans="1:28" s="75" customFormat="1" x14ac:dyDescent="0.2">
      <c r="B43" s="6"/>
      <c r="C43" s="20"/>
      <c r="D43" s="20"/>
      <c r="F43" s="20"/>
    </row>
    <row r="44" spans="1:28" s="75" customFormat="1" x14ac:dyDescent="0.2">
      <c r="B44" s="6"/>
      <c r="C44" s="20"/>
      <c r="D44" s="20"/>
      <c r="F44" s="20"/>
    </row>
    <row r="45" spans="1:28" s="75" customFormat="1" x14ac:dyDescent="0.2">
      <c r="B45" s="6"/>
      <c r="C45" s="20"/>
      <c r="D45" s="20"/>
      <c r="F45" s="20"/>
    </row>
    <row r="46" spans="1:28" s="75" customFormat="1" x14ac:dyDescent="0.2">
      <c r="B46" s="6"/>
      <c r="C46" s="20"/>
      <c r="D46" s="20"/>
      <c r="F46" s="20"/>
    </row>
    <row r="47" spans="1:28" s="75" customFormat="1" ht="4.5" customHeight="1" x14ac:dyDescent="0.2">
      <c r="B47" s="6"/>
      <c r="C47" s="20"/>
      <c r="D47" s="20"/>
      <c r="F47" s="20"/>
    </row>
    <row r="48" spans="1:28" ht="12" customHeight="1" x14ac:dyDescent="0.2">
      <c r="A48" s="119" t="s">
        <v>159</v>
      </c>
      <c r="B48" s="119"/>
      <c r="C48" s="119"/>
      <c r="D48" s="119"/>
      <c r="E48" s="119"/>
      <c r="F48" s="119"/>
    </row>
    <row r="49" spans="1:6" x14ac:dyDescent="0.2">
      <c r="A49" s="113" t="s">
        <v>160</v>
      </c>
      <c r="B49" s="113"/>
      <c r="C49" s="113"/>
      <c r="D49" s="113"/>
      <c r="E49" s="113"/>
      <c r="F49" s="113"/>
    </row>
    <row r="50" spans="1:6" s="75" customFormat="1" x14ac:dyDescent="0.2">
      <c r="A50" s="99"/>
      <c r="B50" s="99"/>
      <c r="C50" s="99"/>
      <c r="D50" s="99"/>
      <c r="E50" s="99"/>
      <c r="F50" s="99"/>
    </row>
    <row r="51" spans="1:6" x14ac:dyDescent="0.2">
      <c r="A51" s="1" t="s">
        <v>192</v>
      </c>
    </row>
    <row r="52" spans="1:6" ht="24" x14ac:dyDescent="0.2">
      <c r="A52" s="9" t="s">
        <v>8</v>
      </c>
      <c r="B52" s="9" t="s">
        <v>9</v>
      </c>
      <c r="C52" s="22" t="s">
        <v>176</v>
      </c>
      <c r="D52" s="22" t="s">
        <v>161</v>
      </c>
      <c r="E52" s="8" t="s">
        <v>154</v>
      </c>
      <c r="F52" s="22" t="s">
        <v>155</v>
      </c>
    </row>
    <row r="53" spans="1:6" x14ac:dyDescent="0.2">
      <c r="A53" s="39" t="s">
        <v>10</v>
      </c>
      <c r="B53" s="39"/>
      <c r="C53" s="39"/>
      <c r="D53" s="39"/>
      <c r="E53" s="39"/>
      <c r="F53" s="39"/>
    </row>
    <row r="54" spans="1:6" x14ac:dyDescent="0.2">
      <c r="A54" s="68">
        <v>6</v>
      </c>
      <c r="B54" s="3" t="s">
        <v>1</v>
      </c>
      <c r="C54" s="23">
        <v>97816693</v>
      </c>
      <c r="D54" s="64">
        <v>0</v>
      </c>
      <c r="E54" s="83" t="s">
        <v>178</v>
      </c>
      <c r="F54" s="23">
        <v>97816693</v>
      </c>
    </row>
    <row r="55" spans="1:6" x14ac:dyDescent="0.2">
      <c r="A55" s="1" t="s">
        <v>12</v>
      </c>
      <c r="B55" s="1" t="s">
        <v>13</v>
      </c>
      <c r="C55" s="24">
        <v>31483982</v>
      </c>
      <c r="D55" s="65">
        <v>0</v>
      </c>
      <c r="E55" s="67" t="s">
        <v>178</v>
      </c>
      <c r="F55" s="7">
        <v>31483982</v>
      </c>
    </row>
    <row r="56" spans="1:6" s="58" customFormat="1" x14ac:dyDescent="0.2">
      <c r="A56" s="58" t="s">
        <v>14</v>
      </c>
      <c r="B56" s="58" t="s">
        <v>15</v>
      </c>
      <c r="C56" s="7">
        <v>29552712</v>
      </c>
      <c r="D56" s="66">
        <v>0</v>
      </c>
      <c r="E56" s="67" t="s">
        <v>178</v>
      </c>
      <c r="F56" s="7">
        <v>29552712</v>
      </c>
    </row>
    <row r="57" spans="1:6" s="58" customFormat="1" x14ac:dyDescent="0.2">
      <c r="A57" s="58" t="s">
        <v>16</v>
      </c>
      <c r="B57" s="58" t="s">
        <v>17</v>
      </c>
      <c r="C57" s="7">
        <v>1243370</v>
      </c>
      <c r="D57" s="66">
        <v>0</v>
      </c>
      <c r="E57" s="67" t="s">
        <v>178</v>
      </c>
      <c r="F57" s="7">
        <v>1243370</v>
      </c>
    </row>
    <row r="58" spans="1:6" s="58" customFormat="1" x14ac:dyDescent="0.2">
      <c r="A58" s="58" t="s">
        <v>18</v>
      </c>
      <c r="B58" s="58" t="s">
        <v>19</v>
      </c>
      <c r="C58" s="7">
        <v>687900</v>
      </c>
      <c r="D58" s="66">
        <v>0</v>
      </c>
      <c r="E58" s="67" t="s">
        <v>178</v>
      </c>
      <c r="F58" s="7">
        <v>687900</v>
      </c>
    </row>
    <row r="59" spans="1:6" x14ac:dyDescent="0.2">
      <c r="A59" s="1" t="s">
        <v>20</v>
      </c>
      <c r="B59" s="1" t="s">
        <v>21</v>
      </c>
      <c r="C59" s="24">
        <v>47924733</v>
      </c>
      <c r="D59" s="66">
        <v>0</v>
      </c>
      <c r="E59" s="67" t="s">
        <v>178</v>
      </c>
      <c r="F59" s="7">
        <v>47924733</v>
      </c>
    </row>
    <row r="60" spans="1:6" s="58" customFormat="1" x14ac:dyDescent="0.2">
      <c r="A60" s="58" t="s">
        <v>22</v>
      </c>
      <c r="B60" s="58" t="s">
        <v>23</v>
      </c>
      <c r="C60" s="7">
        <v>495198</v>
      </c>
      <c r="D60" s="66">
        <v>0</v>
      </c>
      <c r="E60" s="67" t="s">
        <v>178</v>
      </c>
      <c r="F60" s="7">
        <v>495198</v>
      </c>
    </row>
    <row r="61" spans="1:6" s="58" customFormat="1" x14ac:dyDescent="0.2">
      <c r="A61" s="58" t="s">
        <v>24</v>
      </c>
      <c r="B61" s="58" t="s">
        <v>25</v>
      </c>
      <c r="C61" s="7">
        <v>3422610</v>
      </c>
      <c r="D61" s="66">
        <v>0</v>
      </c>
      <c r="E61" s="67" t="s">
        <v>178</v>
      </c>
      <c r="F61" s="7">
        <v>3422610</v>
      </c>
    </row>
    <row r="62" spans="1:6" s="58" customFormat="1" x14ac:dyDescent="0.2">
      <c r="A62" s="58" t="s">
        <v>26</v>
      </c>
      <c r="B62" s="58" t="s">
        <v>27</v>
      </c>
      <c r="C62" s="7">
        <v>5757388</v>
      </c>
      <c r="D62" s="66">
        <v>0</v>
      </c>
      <c r="E62" s="67" t="s">
        <v>178</v>
      </c>
      <c r="F62" s="7">
        <v>5757388</v>
      </c>
    </row>
    <row r="63" spans="1:6" s="58" customFormat="1" x14ac:dyDescent="0.2">
      <c r="A63" s="58" t="s">
        <v>28</v>
      </c>
      <c r="B63" s="58" t="s">
        <v>29</v>
      </c>
      <c r="C63" s="7">
        <v>6938773</v>
      </c>
      <c r="D63" s="66">
        <v>0</v>
      </c>
      <c r="E63" s="67" t="s">
        <v>178</v>
      </c>
      <c r="F63" s="7">
        <v>6938773</v>
      </c>
    </row>
    <row r="64" spans="1:6" s="58" customFormat="1" x14ac:dyDescent="0.2">
      <c r="A64" s="58" t="s">
        <v>30</v>
      </c>
      <c r="B64" s="58" t="s">
        <v>31</v>
      </c>
      <c r="C64" s="7">
        <v>20626486</v>
      </c>
      <c r="D64" s="66">
        <v>0</v>
      </c>
      <c r="E64" s="67" t="s">
        <v>178</v>
      </c>
      <c r="F64" s="7">
        <v>20626486</v>
      </c>
    </row>
    <row r="65" spans="1:6" s="58" customFormat="1" x14ac:dyDescent="0.2">
      <c r="A65" s="58" t="s">
        <v>32</v>
      </c>
      <c r="B65" s="58" t="s">
        <v>33</v>
      </c>
      <c r="C65" s="7">
        <v>10684278</v>
      </c>
      <c r="D65" s="66">
        <v>0</v>
      </c>
      <c r="E65" s="67" t="s">
        <v>178</v>
      </c>
      <c r="F65" s="7">
        <v>10684278</v>
      </c>
    </row>
    <row r="66" spans="1:6" x14ac:dyDescent="0.2">
      <c r="A66" s="1" t="s">
        <v>34</v>
      </c>
      <c r="B66" s="1" t="s">
        <v>35</v>
      </c>
      <c r="C66" s="24">
        <v>4961741</v>
      </c>
      <c r="D66" s="65">
        <v>0</v>
      </c>
      <c r="E66" s="67" t="s">
        <v>178</v>
      </c>
      <c r="F66" s="7">
        <v>4961741</v>
      </c>
    </row>
    <row r="67" spans="1:6" s="58" customFormat="1" x14ac:dyDescent="0.2">
      <c r="A67" s="58" t="s">
        <v>37</v>
      </c>
      <c r="B67" s="58" t="s">
        <v>38</v>
      </c>
      <c r="C67" s="7">
        <v>58720</v>
      </c>
      <c r="D67" s="66">
        <v>0</v>
      </c>
      <c r="E67" s="67" t="s">
        <v>178</v>
      </c>
      <c r="F67" s="7">
        <v>58720</v>
      </c>
    </row>
    <row r="68" spans="1:6" s="58" customFormat="1" x14ac:dyDescent="0.2">
      <c r="A68" s="58" t="s">
        <v>39</v>
      </c>
      <c r="B68" s="58" t="s">
        <v>40</v>
      </c>
      <c r="C68" s="7">
        <v>4903021</v>
      </c>
      <c r="D68" s="66">
        <v>0</v>
      </c>
      <c r="E68" s="67" t="s">
        <v>178</v>
      </c>
      <c r="F68" s="7">
        <v>4903021</v>
      </c>
    </row>
    <row r="69" spans="1:6" x14ac:dyDescent="0.2">
      <c r="A69" s="1" t="s">
        <v>41</v>
      </c>
      <c r="B69" s="1" t="s">
        <v>42</v>
      </c>
      <c r="C69" s="24">
        <v>12210872</v>
      </c>
      <c r="D69" s="65">
        <v>0</v>
      </c>
      <c r="E69" s="67" t="s">
        <v>178</v>
      </c>
      <c r="F69" s="7">
        <v>12210872</v>
      </c>
    </row>
    <row r="70" spans="1:6" s="58" customFormat="1" x14ac:dyDescent="0.2">
      <c r="A70" s="58" t="s">
        <v>43</v>
      </c>
      <c r="B70" s="58" t="s">
        <v>44</v>
      </c>
      <c r="C70" s="7">
        <v>511445</v>
      </c>
      <c r="D70" s="66">
        <v>0</v>
      </c>
      <c r="E70" s="67" t="s">
        <v>178</v>
      </c>
      <c r="F70" s="7">
        <v>511445</v>
      </c>
    </row>
    <row r="71" spans="1:6" s="58" customFormat="1" x14ac:dyDescent="0.2">
      <c r="A71" s="58" t="s">
        <v>45</v>
      </c>
      <c r="B71" s="58" t="s">
        <v>46</v>
      </c>
      <c r="C71" s="7">
        <v>3850289</v>
      </c>
      <c r="D71" s="66">
        <v>0</v>
      </c>
      <c r="E71" s="67" t="s">
        <v>178</v>
      </c>
      <c r="F71" s="7">
        <v>3850289</v>
      </c>
    </row>
    <row r="72" spans="1:6" s="58" customFormat="1" x14ac:dyDescent="0.2">
      <c r="A72" s="58" t="s">
        <v>47</v>
      </c>
      <c r="B72" s="58" t="s">
        <v>48</v>
      </c>
      <c r="C72" s="7">
        <v>7849138</v>
      </c>
      <c r="D72" s="66">
        <v>0</v>
      </c>
      <c r="E72" s="67" t="s">
        <v>178</v>
      </c>
      <c r="F72" s="7">
        <v>7849138</v>
      </c>
    </row>
    <row r="73" spans="1:6" s="35" customFormat="1" x14ac:dyDescent="0.2">
      <c r="A73" s="1" t="s">
        <v>49</v>
      </c>
      <c r="B73" s="1" t="s">
        <v>50</v>
      </c>
      <c r="C73" s="24">
        <v>1203365</v>
      </c>
      <c r="D73" s="65">
        <v>0</v>
      </c>
      <c r="E73" s="67" t="s">
        <v>178</v>
      </c>
      <c r="F73" s="7">
        <v>1203365</v>
      </c>
    </row>
    <row r="74" spans="1:6" s="58" customFormat="1" x14ac:dyDescent="0.2">
      <c r="A74" s="58" t="s">
        <v>51</v>
      </c>
      <c r="B74" s="58" t="s">
        <v>52</v>
      </c>
      <c r="C74" s="7">
        <v>1196365</v>
      </c>
      <c r="D74" s="66">
        <v>0</v>
      </c>
      <c r="E74" s="67" t="s">
        <v>178</v>
      </c>
      <c r="F74" s="7">
        <v>1196365</v>
      </c>
    </row>
    <row r="75" spans="1:6" s="58" customFormat="1" x14ac:dyDescent="0.2">
      <c r="A75" s="58" t="s">
        <v>53</v>
      </c>
      <c r="B75" s="58" t="s">
        <v>54</v>
      </c>
      <c r="C75" s="7">
        <v>7000</v>
      </c>
      <c r="D75" s="66">
        <v>0</v>
      </c>
      <c r="E75" s="67" t="s">
        <v>178</v>
      </c>
      <c r="F75" s="7">
        <v>7000</v>
      </c>
    </row>
    <row r="76" spans="1:6" s="35" customFormat="1" x14ac:dyDescent="0.2">
      <c r="A76" s="1" t="s">
        <v>55</v>
      </c>
      <c r="B76" s="1" t="s">
        <v>56</v>
      </c>
      <c r="C76" s="24">
        <v>32000</v>
      </c>
      <c r="D76" s="65">
        <v>0</v>
      </c>
      <c r="E76" s="67" t="s">
        <v>178</v>
      </c>
      <c r="F76" s="7">
        <v>32000</v>
      </c>
    </row>
    <row r="77" spans="1:6" s="58" customFormat="1" x14ac:dyDescent="0.2">
      <c r="A77" s="58" t="s">
        <v>57</v>
      </c>
      <c r="B77" s="58" t="s">
        <v>58</v>
      </c>
      <c r="C77" s="7">
        <v>30000</v>
      </c>
      <c r="D77" s="66">
        <v>0</v>
      </c>
      <c r="E77" s="67" t="s">
        <v>178</v>
      </c>
      <c r="F77" s="7">
        <v>30000</v>
      </c>
    </row>
    <row r="78" spans="1:6" s="58" customFormat="1" x14ac:dyDescent="0.2">
      <c r="A78" s="58" t="s">
        <v>59</v>
      </c>
      <c r="B78" s="58" t="s">
        <v>60</v>
      </c>
      <c r="C78" s="7">
        <v>2000</v>
      </c>
      <c r="D78" s="66">
        <v>0</v>
      </c>
      <c r="E78" s="67" t="s">
        <v>178</v>
      </c>
      <c r="F78" s="7">
        <v>2000</v>
      </c>
    </row>
    <row r="79" spans="1:6" s="35" customFormat="1" x14ac:dyDescent="0.2">
      <c r="A79" s="3" t="s">
        <v>61</v>
      </c>
      <c r="B79" s="3" t="s">
        <v>2</v>
      </c>
      <c r="C79" s="64">
        <v>394825</v>
      </c>
      <c r="D79" s="64">
        <v>0</v>
      </c>
      <c r="E79" s="5" t="s">
        <v>178</v>
      </c>
      <c r="F79" s="64">
        <v>394825</v>
      </c>
    </row>
    <row r="80" spans="1:6" s="35" customFormat="1" x14ac:dyDescent="0.2">
      <c r="A80" s="1" t="s">
        <v>62</v>
      </c>
      <c r="B80" s="1" t="s">
        <v>63</v>
      </c>
      <c r="C80" s="65">
        <v>207325</v>
      </c>
      <c r="D80" s="65">
        <v>0</v>
      </c>
      <c r="E80" s="4" t="s">
        <v>178</v>
      </c>
      <c r="F80" s="65">
        <v>207325</v>
      </c>
    </row>
    <row r="81" spans="1:6" s="58" customFormat="1" x14ac:dyDescent="0.2">
      <c r="A81" s="58" t="s">
        <v>64</v>
      </c>
      <c r="B81" s="58" t="s">
        <v>65</v>
      </c>
      <c r="C81" s="66">
        <v>207325</v>
      </c>
      <c r="D81" s="66">
        <v>0</v>
      </c>
      <c r="E81" s="67" t="s">
        <v>178</v>
      </c>
      <c r="F81" s="66">
        <v>207325</v>
      </c>
    </row>
    <row r="82" spans="1:6" s="35" customFormat="1" x14ac:dyDescent="0.2">
      <c r="A82" s="1" t="s">
        <v>66</v>
      </c>
      <c r="B82" s="1" t="s">
        <v>67</v>
      </c>
      <c r="C82" s="65">
        <v>187500</v>
      </c>
      <c r="D82" s="65">
        <v>0</v>
      </c>
      <c r="E82" s="4" t="s">
        <v>178</v>
      </c>
      <c r="F82" s="65">
        <v>187500</v>
      </c>
    </row>
    <row r="83" spans="1:6" s="58" customFormat="1" x14ac:dyDescent="0.2">
      <c r="A83" s="58" t="s">
        <v>68</v>
      </c>
      <c r="B83" s="58" t="s">
        <v>69</v>
      </c>
      <c r="C83" s="66">
        <v>187500</v>
      </c>
      <c r="D83" s="66">
        <v>0</v>
      </c>
      <c r="E83" s="67" t="s">
        <v>178</v>
      </c>
      <c r="F83" s="66">
        <v>187500</v>
      </c>
    </row>
    <row r="84" spans="1:6" s="35" customFormat="1" x14ac:dyDescent="0.2">
      <c r="A84" s="3" t="s">
        <v>70</v>
      </c>
      <c r="B84" s="3" t="s">
        <v>3</v>
      </c>
      <c r="C84" s="64">
        <v>82599999</v>
      </c>
      <c r="D84" s="64">
        <v>0</v>
      </c>
      <c r="E84" s="77">
        <v>0</v>
      </c>
      <c r="F84" s="64">
        <v>82599999</v>
      </c>
    </row>
    <row r="85" spans="1:6" s="35" customFormat="1" x14ac:dyDescent="0.2">
      <c r="A85" s="1" t="s">
        <v>71</v>
      </c>
      <c r="B85" s="1" t="s">
        <v>72</v>
      </c>
      <c r="C85" s="65">
        <v>45735987</v>
      </c>
      <c r="D85" s="65">
        <v>0</v>
      </c>
      <c r="E85" s="4" t="s">
        <v>178</v>
      </c>
      <c r="F85" s="65">
        <v>45735987</v>
      </c>
    </row>
    <row r="86" spans="1:6" s="58" customFormat="1" x14ac:dyDescent="0.2">
      <c r="A86" s="58" t="s">
        <v>73</v>
      </c>
      <c r="B86" s="58" t="s">
        <v>74</v>
      </c>
      <c r="C86" s="66">
        <v>38074375.229999997</v>
      </c>
      <c r="D86" s="66">
        <v>0</v>
      </c>
      <c r="E86" s="67" t="s">
        <v>178</v>
      </c>
      <c r="F86" s="66">
        <v>38074375.229999997</v>
      </c>
    </row>
    <row r="87" spans="1:6" s="58" customFormat="1" x14ac:dyDescent="0.2">
      <c r="A87" s="58" t="s">
        <v>75</v>
      </c>
      <c r="B87" s="58" t="s">
        <v>76</v>
      </c>
      <c r="C87" s="66">
        <v>1154449</v>
      </c>
      <c r="D87" s="66">
        <v>0</v>
      </c>
      <c r="E87" s="67" t="s">
        <v>178</v>
      </c>
      <c r="F87" s="66">
        <v>1154449</v>
      </c>
    </row>
    <row r="88" spans="1:6" s="58" customFormat="1" x14ac:dyDescent="0.2">
      <c r="A88" s="58" t="s">
        <v>77</v>
      </c>
      <c r="B88" s="58" t="s">
        <v>78</v>
      </c>
      <c r="C88" s="66">
        <v>6507162.7699999996</v>
      </c>
      <c r="D88" s="66">
        <v>0</v>
      </c>
      <c r="E88" s="67" t="s">
        <v>178</v>
      </c>
      <c r="F88" s="66">
        <v>6507162.7699999996</v>
      </c>
    </row>
    <row r="89" spans="1:6" s="35" customFormat="1" x14ac:dyDescent="0.2">
      <c r="A89" s="1" t="s">
        <v>79</v>
      </c>
      <c r="B89" s="1" t="s">
        <v>80</v>
      </c>
      <c r="C89" s="65">
        <v>28152401</v>
      </c>
      <c r="D89" s="66">
        <v>0</v>
      </c>
      <c r="E89" s="67" t="s">
        <v>178</v>
      </c>
      <c r="F89" s="65">
        <v>28152401</v>
      </c>
    </row>
    <row r="90" spans="1:6" s="58" customFormat="1" x14ac:dyDescent="0.2">
      <c r="A90" s="58" t="s">
        <v>81</v>
      </c>
      <c r="B90" s="58" t="s">
        <v>82</v>
      </c>
      <c r="C90" s="66">
        <v>1705799</v>
      </c>
      <c r="D90" s="66">
        <v>0</v>
      </c>
      <c r="E90" s="67" t="s">
        <v>178</v>
      </c>
      <c r="F90" s="66">
        <v>1705799</v>
      </c>
    </row>
    <row r="91" spans="1:6" s="58" customFormat="1" x14ac:dyDescent="0.2">
      <c r="A91" s="58" t="s">
        <v>83</v>
      </c>
      <c r="B91" s="58" t="s">
        <v>84</v>
      </c>
      <c r="C91" s="66">
        <v>7574167</v>
      </c>
      <c r="D91" s="66">
        <v>0</v>
      </c>
      <c r="E91" s="67" t="s">
        <v>179</v>
      </c>
      <c r="F91" s="66">
        <v>7574167</v>
      </c>
    </row>
    <row r="92" spans="1:6" s="58" customFormat="1" x14ac:dyDescent="0.2">
      <c r="A92" s="58" t="s">
        <v>85</v>
      </c>
      <c r="B92" s="58" t="s">
        <v>86</v>
      </c>
      <c r="C92" s="66">
        <v>17007190</v>
      </c>
      <c r="D92" s="66">
        <v>0</v>
      </c>
      <c r="E92" s="67" t="s">
        <v>36</v>
      </c>
      <c r="F92" s="66">
        <v>17007190</v>
      </c>
    </row>
    <row r="93" spans="1:6" s="58" customFormat="1" x14ac:dyDescent="0.2">
      <c r="A93" s="58" t="s">
        <v>87</v>
      </c>
      <c r="B93" s="58" t="s">
        <v>88</v>
      </c>
      <c r="C93" s="66">
        <v>40083</v>
      </c>
      <c r="D93" s="66">
        <v>0</v>
      </c>
      <c r="E93" s="67" t="s">
        <v>178</v>
      </c>
      <c r="F93" s="66">
        <v>40083</v>
      </c>
    </row>
    <row r="94" spans="1:6" s="58" customFormat="1" x14ac:dyDescent="0.2">
      <c r="A94" s="58" t="s">
        <v>89</v>
      </c>
      <c r="B94" s="58" t="s">
        <v>90</v>
      </c>
      <c r="C94" s="66">
        <v>1825162</v>
      </c>
      <c r="D94" s="66">
        <v>0</v>
      </c>
      <c r="E94" s="67" t="s">
        <v>178</v>
      </c>
      <c r="F94" s="66">
        <v>1825162</v>
      </c>
    </row>
    <row r="95" spans="1:6" s="35" customFormat="1" x14ac:dyDescent="0.2">
      <c r="A95" s="1" t="s">
        <v>91</v>
      </c>
      <c r="B95" s="1" t="s">
        <v>92</v>
      </c>
      <c r="C95" s="65">
        <v>284900</v>
      </c>
      <c r="D95" s="65">
        <v>0</v>
      </c>
      <c r="E95" s="4" t="s">
        <v>178</v>
      </c>
      <c r="F95" s="65">
        <v>284900</v>
      </c>
    </row>
    <row r="96" spans="1:6" s="58" customFormat="1" x14ac:dyDescent="0.2">
      <c r="A96" s="58" t="s">
        <v>93</v>
      </c>
      <c r="B96" s="58" t="s">
        <v>94</v>
      </c>
      <c r="C96" s="66">
        <v>91250</v>
      </c>
      <c r="D96" s="66">
        <v>0</v>
      </c>
      <c r="E96" s="67" t="s">
        <v>178</v>
      </c>
      <c r="F96" s="66">
        <v>91250</v>
      </c>
    </row>
    <row r="97" spans="1:6" s="58" customFormat="1" x14ac:dyDescent="0.2">
      <c r="A97" s="58" t="s">
        <v>95</v>
      </c>
      <c r="B97" s="58" t="s">
        <v>96</v>
      </c>
      <c r="C97" s="66">
        <v>193650</v>
      </c>
      <c r="D97" s="66">
        <v>0</v>
      </c>
      <c r="E97" s="67" t="s">
        <v>178</v>
      </c>
      <c r="F97" s="66">
        <v>193650</v>
      </c>
    </row>
    <row r="98" spans="1:6" s="35" customFormat="1" x14ac:dyDescent="0.2">
      <c r="A98" s="1" t="s">
        <v>97</v>
      </c>
      <c r="B98" s="1" t="s">
        <v>98</v>
      </c>
      <c r="C98" s="65">
        <v>888760</v>
      </c>
      <c r="D98" s="65">
        <v>0</v>
      </c>
      <c r="E98" s="4" t="s">
        <v>178</v>
      </c>
      <c r="F98" s="65">
        <v>888760</v>
      </c>
    </row>
    <row r="99" spans="1:6" s="58" customFormat="1" x14ac:dyDescent="0.2">
      <c r="A99" s="58" t="s">
        <v>99</v>
      </c>
      <c r="B99" s="58" t="s">
        <v>100</v>
      </c>
      <c r="C99" s="66">
        <v>143760</v>
      </c>
      <c r="D99" s="66">
        <v>0</v>
      </c>
      <c r="E99" s="67" t="s">
        <v>178</v>
      </c>
      <c r="F99" s="66">
        <v>143760</v>
      </c>
    </row>
    <row r="100" spans="1:6" s="58" customFormat="1" x14ac:dyDescent="0.2">
      <c r="A100" s="58" t="s">
        <v>101</v>
      </c>
      <c r="B100" s="58" t="s">
        <v>102</v>
      </c>
      <c r="C100" s="66">
        <v>745000</v>
      </c>
      <c r="D100" s="66">
        <v>0</v>
      </c>
      <c r="E100" s="67" t="s">
        <v>178</v>
      </c>
      <c r="F100" s="66">
        <v>745000</v>
      </c>
    </row>
    <row r="101" spans="1:6" s="35" customFormat="1" x14ac:dyDescent="0.2">
      <c r="A101" s="1" t="s">
        <v>103</v>
      </c>
      <c r="B101" s="1" t="s">
        <v>104</v>
      </c>
      <c r="C101" s="65">
        <v>80000</v>
      </c>
      <c r="D101" s="65">
        <v>0</v>
      </c>
      <c r="E101" s="4" t="s">
        <v>178</v>
      </c>
      <c r="F101" s="65">
        <v>80000</v>
      </c>
    </row>
    <row r="102" spans="1:6" s="58" customFormat="1" x14ac:dyDescent="0.2">
      <c r="A102" s="58" t="s">
        <v>105</v>
      </c>
      <c r="B102" s="58" t="s">
        <v>106</v>
      </c>
      <c r="C102" s="66">
        <v>80000</v>
      </c>
      <c r="D102" s="66">
        <v>0</v>
      </c>
      <c r="E102" s="67" t="s">
        <v>178</v>
      </c>
      <c r="F102" s="66">
        <v>80000</v>
      </c>
    </row>
    <row r="103" spans="1:6" s="35" customFormat="1" x14ac:dyDescent="0.2">
      <c r="A103" s="1" t="s">
        <v>107</v>
      </c>
      <c r="B103" s="1" t="s">
        <v>108</v>
      </c>
      <c r="C103" s="65">
        <v>2211151</v>
      </c>
      <c r="D103" s="65">
        <v>0</v>
      </c>
      <c r="E103" s="4" t="s">
        <v>178</v>
      </c>
      <c r="F103" s="65">
        <v>2211151</v>
      </c>
    </row>
    <row r="104" spans="1:6" s="58" customFormat="1" x14ac:dyDescent="0.2">
      <c r="A104" s="58" t="s">
        <v>109</v>
      </c>
      <c r="B104" s="58" t="s">
        <v>110</v>
      </c>
      <c r="C104" s="66">
        <v>2211151</v>
      </c>
      <c r="D104" s="66">
        <v>0</v>
      </c>
      <c r="E104" s="67" t="s">
        <v>178</v>
      </c>
      <c r="F104" s="66">
        <v>2211151</v>
      </c>
    </row>
    <row r="105" spans="1:6" s="35" customFormat="1" x14ac:dyDescent="0.2">
      <c r="A105" s="1" t="s">
        <v>111</v>
      </c>
      <c r="B105" s="1" t="s">
        <v>112</v>
      </c>
      <c r="C105" s="65">
        <v>5246800</v>
      </c>
      <c r="D105" s="65">
        <v>0</v>
      </c>
      <c r="E105" s="4" t="s">
        <v>178</v>
      </c>
      <c r="F105" s="65">
        <v>5246800</v>
      </c>
    </row>
    <row r="106" spans="1:6" s="58" customFormat="1" x14ac:dyDescent="0.2">
      <c r="A106" s="58" t="s">
        <v>113</v>
      </c>
      <c r="B106" s="58" t="s">
        <v>114</v>
      </c>
      <c r="C106" s="66">
        <v>3996800</v>
      </c>
      <c r="D106" s="66">
        <v>0</v>
      </c>
      <c r="E106" s="67" t="s">
        <v>178</v>
      </c>
      <c r="F106" s="66">
        <v>3996800</v>
      </c>
    </row>
    <row r="107" spans="1:6" s="58" customFormat="1" x14ac:dyDescent="0.2">
      <c r="A107" s="58" t="s">
        <v>115</v>
      </c>
      <c r="B107" s="58" t="s">
        <v>116</v>
      </c>
      <c r="C107" s="66">
        <v>50000</v>
      </c>
      <c r="D107" s="66">
        <v>0</v>
      </c>
      <c r="E107" s="67" t="s">
        <v>178</v>
      </c>
      <c r="F107" s="66">
        <v>50000</v>
      </c>
    </row>
    <row r="108" spans="1:6" s="58" customFormat="1" x14ac:dyDescent="0.2">
      <c r="A108" s="58" t="s">
        <v>117</v>
      </c>
      <c r="B108" s="58" t="s">
        <v>118</v>
      </c>
      <c r="C108" s="66">
        <v>1200000</v>
      </c>
      <c r="D108" s="66">
        <v>0</v>
      </c>
      <c r="E108" s="67" t="s">
        <v>178</v>
      </c>
      <c r="F108" s="66">
        <v>1200000</v>
      </c>
    </row>
    <row r="109" spans="1:6" s="35" customFormat="1" x14ac:dyDescent="0.2">
      <c r="A109" s="3" t="s">
        <v>119</v>
      </c>
      <c r="B109" s="3" t="s">
        <v>120</v>
      </c>
      <c r="C109" s="64">
        <v>16481168</v>
      </c>
      <c r="D109" s="64">
        <v>2500000</v>
      </c>
      <c r="E109" s="77">
        <f>D109/C109</f>
        <v>0.15168827840356947</v>
      </c>
      <c r="F109" s="64">
        <f>C109+D109</f>
        <v>18981168</v>
      </c>
    </row>
    <row r="110" spans="1:6" s="35" customFormat="1" x14ac:dyDescent="0.2">
      <c r="A110" s="1" t="s">
        <v>121</v>
      </c>
      <c r="B110" s="1" t="s">
        <v>122</v>
      </c>
      <c r="C110" s="65">
        <v>223000</v>
      </c>
      <c r="D110" s="65">
        <v>0</v>
      </c>
      <c r="E110" s="4" t="s">
        <v>178</v>
      </c>
      <c r="F110" s="65">
        <v>223000</v>
      </c>
    </row>
    <row r="111" spans="1:6" s="35" customFormat="1" x14ac:dyDescent="0.2">
      <c r="A111" s="58" t="s">
        <v>123</v>
      </c>
      <c r="B111" s="58" t="s">
        <v>124</v>
      </c>
      <c r="C111" s="66">
        <v>73000</v>
      </c>
      <c r="D111" s="66">
        <v>0</v>
      </c>
      <c r="E111" s="67" t="s">
        <v>178</v>
      </c>
      <c r="F111" s="66">
        <v>73000</v>
      </c>
    </row>
    <row r="112" spans="1:6" s="35" customFormat="1" x14ac:dyDescent="0.2">
      <c r="A112" s="58" t="s">
        <v>125</v>
      </c>
      <c r="B112" s="58" t="s">
        <v>126</v>
      </c>
      <c r="C112" s="66">
        <v>150000</v>
      </c>
      <c r="D112" s="66">
        <v>0</v>
      </c>
      <c r="E112" s="67" t="s">
        <v>178</v>
      </c>
      <c r="F112" s="66">
        <v>150000</v>
      </c>
    </row>
    <row r="113" spans="1:6" s="35" customFormat="1" x14ac:dyDescent="0.2">
      <c r="A113" s="1" t="s">
        <v>127</v>
      </c>
      <c r="B113" s="1" t="s">
        <v>128</v>
      </c>
      <c r="C113" s="65">
        <v>8897613</v>
      </c>
      <c r="D113" s="65">
        <v>2500000</v>
      </c>
      <c r="E113" s="79">
        <f>D113/C113</f>
        <v>0.28097423432554325</v>
      </c>
      <c r="F113" s="65">
        <f>C113+D113</f>
        <v>11397613</v>
      </c>
    </row>
    <row r="114" spans="1:6" s="35" customFormat="1" x14ac:dyDescent="0.2">
      <c r="A114" s="58" t="s">
        <v>129</v>
      </c>
      <c r="B114" s="58" t="s">
        <v>130</v>
      </c>
      <c r="C114" s="66">
        <v>7697763</v>
      </c>
      <c r="D114" s="66">
        <v>2500000</v>
      </c>
      <c r="E114" s="80">
        <f>D114/C114</f>
        <v>0.32476967659305694</v>
      </c>
      <c r="F114" s="66">
        <f>C114+D114</f>
        <v>10197763</v>
      </c>
    </row>
    <row r="115" spans="1:6" s="35" customFormat="1" x14ac:dyDescent="0.2">
      <c r="A115" s="58" t="s">
        <v>131</v>
      </c>
      <c r="B115" s="58" t="s">
        <v>132</v>
      </c>
      <c r="C115" s="66">
        <v>608850</v>
      </c>
      <c r="D115" s="66">
        <v>0</v>
      </c>
      <c r="E115" s="67" t="s">
        <v>178</v>
      </c>
      <c r="F115" s="66">
        <v>608850</v>
      </c>
    </row>
    <row r="116" spans="1:6" s="35" customFormat="1" x14ac:dyDescent="0.2">
      <c r="A116" s="58" t="s">
        <v>133</v>
      </c>
      <c r="B116" s="58" t="s">
        <v>134</v>
      </c>
      <c r="C116" s="66">
        <v>206000</v>
      </c>
      <c r="D116" s="66">
        <v>0</v>
      </c>
      <c r="E116" s="67" t="s">
        <v>178</v>
      </c>
      <c r="F116" s="66">
        <v>206000</v>
      </c>
    </row>
    <row r="117" spans="1:6" s="35" customFormat="1" x14ac:dyDescent="0.2">
      <c r="A117" s="58" t="s">
        <v>135</v>
      </c>
      <c r="B117" s="58" t="s">
        <v>136</v>
      </c>
      <c r="C117" s="66">
        <v>385000</v>
      </c>
      <c r="D117" s="66">
        <v>0</v>
      </c>
      <c r="E117" s="67" t="s">
        <v>178</v>
      </c>
      <c r="F117" s="66">
        <v>385000</v>
      </c>
    </row>
    <row r="118" spans="1:6" s="35" customFormat="1" x14ac:dyDescent="0.2">
      <c r="A118" s="1" t="s">
        <v>137</v>
      </c>
      <c r="B118" s="1" t="s">
        <v>138</v>
      </c>
      <c r="C118" s="65">
        <v>7360555</v>
      </c>
      <c r="D118" s="65">
        <v>0</v>
      </c>
      <c r="E118" s="4" t="s">
        <v>178</v>
      </c>
      <c r="F118" s="65">
        <v>7360555</v>
      </c>
    </row>
    <row r="119" spans="1:6" s="35" customFormat="1" x14ac:dyDescent="0.2">
      <c r="A119" s="58" t="s">
        <v>139</v>
      </c>
      <c r="B119" s="58" t="s">
        <v>140</v>
      </c>
      <c r="C119" s="66">
        <v>6990555</v>
      </c>
      <c r="D119" s="66">
        <v>0</v>
      </c>
      <c r="E119" s="67" t="s">
        <v>178</v>
      </c>
      <c r="F119" s="66">
        <v>6990555</v>
      </c>
    </row>
    <row r="120" spans="1:6" s="35" customFormat="1" x14ac:dyDescent="0.2">
      <c r="A120" s="58" t="s">
        <v>141</v>
      </c>
      <c r="B120" s="58" t="s">
        <v>142</v>
      </c>
      <c r="C120" s="66">
        <v>370000</v>
      </c>
      <c r="D120" s="66">
        <v>0</v>
      </c>
      <c r="E120" s="67" t="s">
        <v>178</v>
      </c>
      <c r="F120" s="66">
        <v>370000</v>
      </c>
    </row>
    <row r="121" spans="1:6" s="35" customFormat="1" x14ac:dyDescent="0.2">
      <c r="A121" s="120" t="s">
        <v>143</v>
      </c>
      <c r="B121" s="120"/>
      <c r="C121" s="120"/>
      <c r="D121" s="120"/>
      <c r="E121" s="120"/>
      <c r="F121" s="120"/>
    </row>
    <row r="122" spans="1:6" s="35" customFormat="1" x14ac:dyDescent="0.2">
      <c r="A122" s="3" t="s">
        <v>144</v>
      </c>
      <c r="B122" s="3" t="s">
        <v>6</v>
      </c>
      <c r="C122" s="64">
        <v>2448904</v>
      </c>
      <c r="D122" s="64">
        <v>2500000</v>
      </c>
      <c r="E122" s="78">
        <f>D122/C122</f>
        <v>1.0208648440281858</v>
      </c>
      <c r="F122" s="64">
        <f>C122+D122</f>
        <v>4948904</v>
      </c>
    </row>
    <row r="123" spans="1:6" s="35" customFormat="1" x14ac:dyDescent="0.2">
      <c r="A123" s="1" t="s">
        <v>145</v>
      </c>
      <c r="B123" s="1" t="s">
        <v>146</v>
      </c>
      <c r="C123" s="65">
        <v>2448904</v>
      </c>
      <c r="D123" s="65">
        <v>2500000</v>
      </c>
      <c r="E123" s="81">
        <f>D123/C123</f>
        <v>1.0208648440281858</v>
      </c>
      <c r="F123" s="65">
        <f>C123+D123</f>
        <v>4948904</v>
      </c>
    </row>
    <row r="124" spans="1:6" s="35" customFormat="1" x14ac:dyDescent="0.2">
      <c r="A124" s="58" t="s">
        <v>147</v>
      </c>
      <c r="B124" s="58" t="s">
        <v>148</v>
      </c>
      <c r="C124" s="66">
        <v>2448904</v>
      </c>
      <c r="D124" s="66">
        <v>2500000</v>
      </c>
      <c r="E124" s="82">
        <f>D124/C124</f>
        <v>1.0208648440281858</v>
      </c>
      <c r="F124" s="65">
        <f>C124+D124</f>
        <v>4948904</v>
      </c>
    </row>
    <row r="125" spans="1:6" s="35" customFormat="1" x14ac:dyDescent="0.2">
      <c r="A125" s="3" t="s">
        <v>149</v>
      </c>
      <c r="B125" s="3" t="s">
        <v>7</v>
      </c>
      <c r="C125" s="64">
        <v>394700</v>
      </c>
      <c r="D125" s="64">
        <v>0</v>
      </c>
      <c r="E125" s="5" t="s">
        <v>178</v>
      </c>
      <c r="F125" s="64">
        <v>394700</v>
      </c>
    </row>
    <row r="126" spans="1:6" s="35" customFormat="1" x14ac:dyDescent="0.2">
      <c r="A126" s="1" t="s">
        <v>150</v>
      </c>
      <c r="B126" s="1" t="s">
        <v>151</v>
      </c>
      <c r="C126" s="65">
        <v>394700</v>
      </c>
      <c r="D126" s="65">
        <v>0</v>
      </c>
      <c r="E126" s="4" t="s">
        <v>178</v>
      </c>
      <c r="F126" s="65">
        <v>394700</v>
      </c>
    </row>
    <row r="127" spans="1:6" s="35" customFormat="1" x14ac:dyDescent="0.2">
      <c r="A127" s="58" t="s">
        <v>152</v>
      </c>
      <c r="B127" s="58" t="s">
        <v>153</v>
      </c>
      <c r="C127" s="66">
        <v>394700</v>
      </c>
      <c r="D127" s="66">
        <v>0</v>
      </c>
      <c r="E127" s="67" t="s">
        <v>178</v>
      </c>
      <c r="F127" s="66">
        <v>394700</v>
      </c>
    </row>
    <row r="128" spans="1:6" s="75" customFormat="1" x14ac:dyDescent="0.2">
      <c r="A128" s="58"/>
      <c r="B128" s="58"/>
      <c r="C128" s="66"/>
      <c r="D128" s="66"/>
      <c r="E128" s="67"/>
      <c r="F128" s="66"/>
    </row>
    <row r="129" spans="1:7" s="75" customFormat="1" x14ac:dyDescent="0.2">
      <c r="A129" s="58"/>
      <c r="B129" s="58"/>
      <c r="C129" s="66"/>
      <c r="D129" s="66"/>
      <c r="E129" s="67"/>
      <c r="F129" s="66"/>
    </row>
    <row r="130" spans="1:7" ht="15" x14ac:dyDescent="0.2">
      <c r="A130" s="110" t="s">
        <v>162</v>
      </c>
      <c r="B130" s="110"/>
      <c r="C130" s="110"/>
      <c r="D130" s="110"/>
      <c r="E130" s="110"/>
      <c r="F130" s="110"/>
    </row>
    <row r="131" spans="1:7" ht="15" x14ac:dyDescent="0.2">
      <c r="A131" s="10"/>
      <c r="B131" s="10"/>
      <c r="C131" s="25"/>
      <c r="D131" s="25"/>
      <c r="E131" s="10"/>
      <c r="F131" s="25"/>
    </row>
    <row r="132" spans="1:7" x14ac:dyDescent="0.2">
      <c r="A132" s="114" t="s">
        <v>163</v>
      </c>
      <c r="B132" s="114"/>
      <c r="C132" s="114"/>
      <c r="D132" s="114"/>
      <c r="E132" s="114"/>
      <c r="F132" s="114"/>
    </row>
    <row r="133" spans="1:7" s="75" customFormat="1" x14ac:dyDescent="0.2">
      <c r="A133" s="76"/>
      <c r="B133" s="76"/>
      <c r="C133" s="76"/>
      <c r="D133" s="76"/>
      <c r="E133" s="76"/>
      <c r="F133" s="76"/>
    </row>
    <row r="134" spans="1:7" s="75" customFormat="1" ht="28.5" customHeight="1" x14ac:dyDescent="0.2">
      <c r="A134" s="112" t="s">
        <v>193</v>
      </c>
      <c r="B134" s="112"/>
      <c r="C134" s="112"/>
      <c r="D134" s="112"/>
      <c r="E134" s="112"/>
      <c r="F134" s="112"/>
    </row>
    <row r="135" spans="1:7" x14ac:dyDescent="0.2">
      <c r="A135" s="11"/>
      <c r="B135" s="11"/>
      <c r="C135" s="26"/>
      <c r="D135" s="26"/>
      <c r="E135" s="11"/>
      <c r="F135" s="26"/>
    </row>
    <row r="136" spans="1:7" x14ac:dyDescent="0.2">
      <c r="A136" s="111" t="s">
        <v>189</v>
      </c>
      <c r="B136" s="111"/>
      <c r="C136" s="111"/>
      <c r="D136" s="111"/>
      <c r="E136" s="111"/>
      <c r="F136" s="111"/>
      <c r="G136" s="45"/>
    </row>
    <row r="138" spans="1:7" s="35" customFormat="1" x14ac:dyDescent="0.2">
      <c r="A138" s="103" t="s">
        <v>201</v>
      </c>
      <c r="B138" s="103"/>
      <c r="C138" s="103"/>
      <c r="D138" s="103"/>
      <c r="E138" s="103"/>
      <c r="F138" s="103"/>
    </row>
    <row r="139" spans="1:7" s="35" customFormat="1" x14ac:dyDescent="0.2">
      <c r="A139" s="103"/>
      <c r="B139" s="103"/>
      <c r="C139" s="103"/>
      <c r="D139" s="103"/>
      <c r="E139" s="103"/>
      <c r="F139" s="103"/>
    </row>
    <row r="140" spans="1:7" s="35" customFormat="1" ht="26.25" x14ac:dyDescent="0.25">
      <c r="A140" s="12" t="s">
        <v>8</v>
      </c>
      <c r="B140" s="32" t="s">
        <v>164</v>
      </c>
      <c r="C140" s="31" t="s">
        <v>176</v>
      </c>
      <c r="D140" s="29" t="s">
        <v>161</v>
      </c>
      <c r="E140" s="30" t="s">
        <v>154</v>
      </c>
      <c r="F140" s="31" t="s">
        <v>155</v>
      </c>
    </row>
    <row r="141" spans="1:7" s="35" customFormat="1" ht="15.75" x14ac:dyDescent="0.25">
      <c r="A141" s="13" t="s">
        <v>190</v>
      </c>
      <c r="B141" s="14"/>
      <c r="C141" s="27">
        <v>99475867</v>
      </c>
      <c r="D141" s="27">
        <v>2500000</v>
      </c>
      <c r="E141" s="40">
        <f>D141/C141</f>
        <v>2.513172365715596E-2</v>
      </c>
      <c r="F141" s="27">
        <f>C141+D141</f>
        <v>101975867</v>
      </c>
    </row>
    <row r="142" spans="1:7" s="35" customFormat="1" ht="15" x14ac:dyDescent="0.25">
      <c r="A142" s="15" t="s">
        <v>182</v>
      </c>
      <c r="B142" s="15"/>
      <c r="C142" s="28">
        <v>27517147</v>
      </c>
      <c r="D142" s="28">
        <v>2500000</v>
      </c>
      <c r="E142" s="42">
        <f>D142/C142</f>
        <v>9.0852441933751346E-2</v>
      </c>
      <c r="F142" s="28">
        <f>C142+D142</f>
        <v>30017147</v>
      </c>
    </row>
    <row r="143" spans="1:7" s="75" customFormat="1" ht="15" x14ac:dyDescent="0.25">
      <c r="A143" s="15"/>
      <c r="B143" s="15" t="s">
        <v>183</v>
      </c>
      <c r="C143" s="28"/>
      <c r="D143" s="28"/>
      <c r="E143" s="42"/>
      <c r="F143" s="28"/>
    </row>
    <row r="144" spans="1:7" s="35" customFormat="1" x14ac:dyDescent="0.2">
      <c r="A144" s="41" t="s">
        <v>184</v>
      </c>
      <c r="B144" s="46"/>
      <c r="C144" s="47">
        <v>21747077</v>
      </c>
      <c r="D144" s="47">
        <v>2500000</v>
      </c>
      <c r="E144" s="57">
        <f>D144/C144</f>
        <v>0.11495797803079466</v>
      </c>
      <c r="F144" s="47">
        <f>C144+D144</f>
        <v>24247077</v>
      </c>
    </row>
    <row r="145" spans="1:6" x14ac:dyDescent="0.2">
      <c r="A145" s="16" t="s">
        <v>185</v>
      </c>
      <c r="B145" s="48"/>
      <c r="C145" s="49">
        <v>9044500</v>
      </c>
      <c r="D145" s="49">
        <v>2500000</v>
      </c>
      <c r="E145" s="59">
        <f t="shared" ref="E145:E151" si="2">D145/C145</f>
        <v>0.27641107855602853</v>
      </c>
      <c r="F145" s="49">
        <f>C145+D145</f>
        <v>11544500</v>
      </c>
    </row>
    <row r="146" spans="1:6" x14ac:dyDescent="0.2">
      <c r="A146" s="17" t="s">
        <v>186</v>
      </c>
      <c r="B146" s="50"/>
      <c r="C146" s="51">
        <v>1000000</v>
      </c>
      <c r="D146" s="51">
        <v>2500000</v>
      </c>
      <c r="E146" s="60">
        <f t="shared" si="2"/>
        <v>2.5</v>
      </c>
      <c r="F146" s="51">
        <f>C146+D146</f>
        <v>3500000</v>
      </c>
    </row>
    <row r="147" spans="1:6" x14ac:dyDescent="0.2">
      <c r="A147" s="18" t="s">
        <v>187</v>
      </c>
      <c r="B147" s="52"/>
      <c r="C147" s="53">
        <v>1000000</v>
      </c>
      <c r="D147" s="53">
        <v>2500000</v>
      </c>
      <c r="E147" s="61">
        <f>D147/C147</f>
        <v>2.5</v>
      </c>
      <c r="F147" s="53">
        <f>C147+D147</f>
        <v>3500000</v>
      </c>
    </row>
    <row r="148" spans="1:6" x14ac:dyDescent="0.2">
      <c r="A148" s="19" t="s">
        <v>188</v>
      </c>
      <c r="B148" s="54"/>
      <c r="C148" s="55">
        <v>1000000</v>
      </c>
      <c r="D148" s="55">
        <v>2500000</v>
      </c>
      <c r="E148" s="62">
        <f t="shared" si="2"/>
        <v>2.5</v>
      </c>
      <c r="F148" s="55">
        <f>C148+D148</f>
        <v>3500000</v>
      </c>
    </row>
    <row r="149" spans="1:6" x14ac:dyDescent="0.2">
      <c r="A149" s="2" t="s">
        <v>119</v>
      </c>
      <c r="B149" s="2" t="s">
        <v>4</v>
      </c>
      <c r="C149" s="56">
        <v>1000000</v>
      </c>
      <c r="D149" s="56">
        <v>2500000</v>
      </c>
      <c r="E149" s="63">
        <f t="shared" si="2"/>
        <v>2.5</v>
      </c>
      <c r="F149" s="56">
        <v>3500000</v>
      </c>
    </row>
    <row r="150" spans="1:6" x14ac:dyDescent="0.2">
      <c r="A150" s="2" t="s">
        <v>127</v>
      </c>
      <c r="B150" s="2" t="s">
        <v>128</v>
      </c>
      <c r="C150" s="56">
        <v>1000000</v>
      </c>
      <c r="D150" s="56">
        <v>2500000</v>
      </c>
      <c r="E150" s="63">
        <f t="shared" si="2"/>
        <v>2.5</v>
      </c>
      <c r="F150" s="56">
        <v>3500000</v>
      </c>
    </row>
    <row r="151" spans="1:6" x14ac:dyDescent="0.2">
      <c r="A151" s="6" t="s">
        <v>129</v>
      </c>
      <c r="B151" s="6" t="s">
        <v>130</v>
      </c>
      <c r="C151" s="20">
        <v>1000000</v>
      </c>
      <c r="D151" s="20">
        <v>2500000</v>
      </c>
      <c r="E151" s="43">
        <f t="shared" si="2"/>
        <v>2.5</v>
      </c>
      <c r="F151" s="20">
        <v>3500000</v>
      </c>
    </row>
    <row r="152" spans="1:6" s="35" customFormat="1" x14ac:dyDescent="0.2">
      <c r="A152" s="6"/>
      <c r="B152" s="6"/>
      <c r="C152" s="24"/>
      <c r="D152" s="20"/>
      <c r="F152" s="24"/>
    </row>
    <row r="153" spans="1:6" s="75" customFormat="1" x14ac:dyDescent="0.2">
      <c r="A153" s="103" t="s">
        <v>202</v>
      </c>
      <c r="B153" s="103"/>
      <c r="C153" s="103"/>
      <c r="D153" s="103"/>
      <c r="E153" s="103"/>
      <c r="F153" s="103"/>
    </row>
    <row r="154" spans="1:6" s="75" customFormat="1" ht="34.5" customHeight="1" x14ac:dyDescent="0.2">
      <c r="A154" s="103"/>
      <c r="B154" s="103"/>
      <c r="C154" s="103"/>
      <c r="D154" s="103"/>
      <c r="E154" s="103"/>
      <c r="F154" s="103"/>
    </row>
    <row r="155" spans="1:6" s="75" customFormat="1" ht="26.25" x14ac:dyDescent="0.25">
      <c r="A155" s="12" t="s">
        <v>8</v>
      </c>
      <c r="B155" s="32" t="s">
        <v>164</v>
      </c>
      <c r="C155" s="31" t="s">
        <v>176</v>
      </c>
      <c r="D155" s="29" t="s">
        <v>161</v>
      </c>
      <c r="E155" s="30" t="s">
        <v>154</v>
      </c>
      <c r="F155" s="31" t="s">
        <v>155</v>
      </c>
    </row>
    <row r="156" spans="1:6" s="75" customFormat="1" ht="15.75" x14ac:dyDescent="0.25">
      <c r="A156" s="13" t="s">
        <v>190</v>
      </c>
      <c r="B156" s="14"/>
      <c r="C156" s="27">
        <v>99475867</v>
      </c>
      <c r="D156" s="27">
        <v>2500000</v>
      </c>
      <c r="E156" s="40">
        <f>D156/C156</f>
        <v>2.513172365715596E-2</v>
      </c>
      <c r="F156" s="27">
        <f>C156+D156</f>
        <v>101975867</v>
      </c>
    </row>
    <row r="157" spans="1:6" s="75" customFormat="1" ht="15" x14ac:dyDescent="0.25">
      <c r="A157" s="15" t="s">
        <v>182</v>
      </c>
      <c r="B157" s="15"/>
      <c r="C157" s="28">
        <v>27517147</v>
      </c>
      <c r="D157" s="28">
        <v>2500000</v>
      </c>
      <c r="E157" s="42">
        <f>D157/C157</f>
        <v>9.0852441933751346E-2</v>
      </c>
      <c r="F157" s="28">
        <f>C157+D157</f>
        <v>30017147</v>
      </c>
    </row>
    <row r="158" spans="1:6" s="75" customFormat="1" x14ac:dyDescent="0.2">
      <c r="A158" s="41" t="s">
        <v>184</v>
      </c>
      <c r="B158" s="46"/>
      <c r="C158" s="47">
        <v>21747077</v>
      </c>
      <c r="D158" s="47">
        <v>2500000</v>
      </c>
      <c r="E158" s="57">
        <f>D158/C158</f>
        <v>0.11495797803079466</v>
      </c>
      <c r="F158" s="47">
        <f>C158+D158</f>
        <v>24247077</v>
      </c>
    </row>
    <row r="159" spans="1:6" s="75" customFormat="1" x14ac:dyDescent="0.2">
      <c r="A159" s="16" t="s">
        <v>198</v>
      </c>
      <c r="B159" s="16"/>
      <c r="C159" s="91">
        <v>9706592</v>
      </c>
      <c r="D159" s="91">
        <v>0</v>
      </c>
      <c r="E159" s="96">
        <v>0</v>
      </c>
      <c r="F159" s="91">
        <v>9706592</v>
      </c>
    </row>
    <row r="160" spans="1:6" s="75" customFormat="1" x14ac:dyDescent="0.2">
      <c r="A160" s="17" t="s">
        <v>199</v>
      </c>
      <c r="B160" s="17"/>
      <c r="C160" s="84">
        <v>1250000</v>
      </c>
      <c r="D160" s="84">
        <v>-50000</v>
      </c>
      <c r="E160" s="92">
        <f>D160/C160</f>
        <v>-0.04</v>
      </c>
      <c r="F160" s="85">
        <v>1200000</v>
      </c>
    </row>
    <row r="161" spans="1:6" s="75" customFormat="1" x14ac:dyDescent="0.2">
      <c r="A161" s="18" t="s">
        <v>197</v>
      </c>
      <c r="B161" s="18"/>
      <c r="C161" s="86">
        <v>1250000</v>
      </c>
      <c r="D161" s="86">
        <v>-50000</v>
      </c>
      <c r="E161" s="93">
        <f t="shared" ref="E161:E165" si="3">D161/C161</f>
        <v>-0.04</v>
      </c>
      <c r="F161" s="87">
        <v>1200000</v>
      </c>
    </row>
    <row r="162" spans="1:6" s="75" customFormat="1" x14ac:dyDescent="0.2">
      <c r="A162" s="19" t="s">
        <v>196</v>
      </c>
      <c r="B162" s="19"/>
      <c r="C162" s="88">
        <v>1250000</v>
      </c>
      <c r="D162" s="88">
        <v>-50000</v>
      </c>
      <c r="E162" s="94">
        <f t="shared" si="3"/>
        <v>-0.04</v>
      </c>
      <c r="F162" s="89">
        <v>1200000</v>
      </c>
    </row>
    <row r="163" spans="1:6" s="75" customFormat="1" x14ac:dyDescent="0.2">
      <c r="A163" s="2" t="s">
        <v>70</v>
      </c>
      <c r="B163" s="2" t="s">
        <v>3</v>
      </c>
      <c r="C163" s="24">
        <v>1250000</v>
      </c>
      <c r="D163" s="24">
        <v>-50000</v>
      </c>
      <c r="E163" s="95">
        <f t="shared" si="3"/>
        <v>-0.04</v>
      </c>
      <c r="F163" s="65">
        <v>1200000</v>
      </c>
    </row>
    <row r="164" spans="1:6" s="75" customFormat="1" x14ac:dyDescent="0.2">
      <c r="A164" s="2" t="s">
        <v>79</v>
      </c>
      <c r="B164" s="2" t="s">
        <v>80</v>
      </c>
      <c r="C164" s="24">
        <v>1250000</v>
      </c>
      <c r="D164" s="24">
        <v>-50000</v>
      </c>
      <c r="E164" s="95">
        <f t="shared" si="3"/>
        <v>-0.04</v>
      </c>
      <c r="F164" s="65">
        <v>1200000</v>
      </c>
    </row>
    <row r="165" spans="1:6" s="75" customFormat="1" x14ac:dyDescent="0.2">
      <c r="A165" s="6" t="s">
        <v>85</v>
      </c>
      <c r="B165" s="6" t="s">
        <v>86</v>
      </c>
      <c r="C165" s="20">
        <v>1250000</v>
      </c>
      <c r="D165" s="20">
        <v>-50000</v>
      </c>
      <c r="E165" s="43">
        <f t="shared" si="3"/>
        <v>-0.04</v>
      </c>
      <c r="F165" s="66">
        <v>1200000</v>
      </c>
    </row>
    <row r="166" spans="1:6" s="75" customFormat="1" x14ac:dyDescent="0.2">
      <c r="A166" s="6"/>
      <c r="B166" s="6"/>
      <c r="C166" s="20"/>
      <c r="D166" s="20"/>
      <c r="E166" s="43"/>
      <c r="F166" s="66"/>
    </row>
    <row r="167" spans="1:6" s="75" customFormat="1" x14ac:dyDescent="0.2">
      <c r="A167" s="17" t="s">
        <v>200</v>
      </c>
      <c r="B167" s="17"/>
      <c r="C167" s="84">
        <v>1850122</v>
      </c>
      <c r="D167" s="84">
        <v>-50000</v>
      </c>
      <c r="E167" s="92">
        <f>D167/C167</f>
        <v>-2.7025244821692839E-2</v>
      </c>
      <c r="F167" s="84">
        <v>1800122</v>
      </c>
    </row>
    <row r="168" spans="1:6" s="75" customFormat="1" x14ac:dyDescent="0.2">
      <c r="A168" s="18" t="s">
        <v>197</v>
      </c>
      <c r="B168" s="18"/>
      <c r="C168" s="86">
        <v>1850122</v>
      </c>
      <c r="D168" s="86">
        <v>-50000</v>
      </c>
      <c r="E168" s="93">
        <f t="shared" ref="E168:E171" si="4">D168/C168</f>
        <v>-2.7025244821692839E-2</v>
      </c>
      <c r="F168" s="86">
        <v>1800122</v>
      </c>
    </row>
    <row r="169" spans="1:6" s="75" customFormat="1" x14ac:dyDescent="0.2">
      <c r="A169" s="19" t="s">
        <v>188</v>
      </c>
      <c r="B169" s="19"/>
      <c r="C169" s="88">
        <v>1850122</v>
      </c>
      <c r="D169" s="88">
        <v>-50000</v>
      </c>
      <c r="E169" s="94">
        <f t="shared" si="4"/>
        <v>-2.7025244821692839E-2</v>
      </c>
      <c r="F169" s="88">
        <v>1800122</v>
      </c>
    </row>
    <row r="170" spans="1:6" s="75" customFormat="1" x14ac:dyDescent="0.2">
      <c r="A170" s="2" t="s">
        <v>70</v>
      </c>
      <c r="B170" s="2" t="s">
        <v>3</v>
      </c>
      <c r="C170" s="24">
        <v>1850122</v>
      </c>
      <c r="D170" s="24">
        <v>-50000</v>
      </c>
      <c r="E170" s="95">
        <f t="shared" si="4"/>
        <v>-2.7025244821692839E-2</v>
      </c>
      <c r="F170" s="97">
        <v>1800122</v>
      </c>
    </row>
    <row r="171" spans="1:6" s="75" customFormat="1" x14ac:dyDescent="0.2">
      <c r="A171" s="2" t="s">
        <v>79</v>
      </c>
      <c r="B171" s="2" t="s">
        <v>80</v>
      </c>
      <c r="C171" s="24">
        <v>1850122</v>
      </c>
      <c r="D171" s="24">
        <v>-50000</v>
      </c>
      <c r="E171" s="95">
        <f t="shared" si="4"/>
        <v>-2.7025244821692839E-2</v>
      </c>
      <c r="F171" s="97">
        <v>1800122</v>
      </c>
    </row>
    <row r="172" spans="1:6" s="75" customFormat="1" x14ac:dyDescent="0.2">
      <c r="A172" s="6" t="s">
        <v>83</v>
      </c>
      <c r="B172" s="6" t="s">
        <v>84</v>
      </c>
      <c r="C172" s="20">
        <v>1500122</v>
      </c>
      <c r="D172" s="20">
        <v>0</v>
      </c>
      <c r="E172" s="43">
        <v>0</v>
      </c>
      <c r="F172" s="20">
        <v>1500122</v>
      </c>
    </row>
    <row r="173" spans="1:6" s="75" customFormat="1" x14ac:dyDescent="0.2">
      <c r="A173" s="6" t="s">
        <v>85</v>
      </c>
      <c r="B173" s="6" t="s">
        <v>86</v>
      </c>
      <c r="C173" s="20">
        <v>350000</v>
      </c>
      <c r="D173" s="20">
        <v>-50000</v>
      </c>
      <c r="E173" s="43">
        <f>D173/C173</f>
        <v>-0.14285714285714285</v>
      </c>
      <c r="F173" s="20">
        <v>300000</v>
      </c>
    </row>
    <row r="174" spans="1:6" s="75" customFormat="1" x14ac:dyDescent="0.2">
      <c r="A174" s="6"/>
      <c r="B174" s="6"/>
      <c r="C174" s="20"/>
      <c r="D174" s="20"/>
      <c r="E174" s="20"/>
      <c r="F174" s="90"/>
    </row>
    <row r="175" spans="1:6" x14ac:dyDescent="0.2">
      <c r="A175" s="17" t="s">
        <v>194</v>
      </c>
      <c r="B175" s="17"/>
      <c r="C175" s="84">
        <v>100000</v>
      </c>
      <c r="D175" s="84">
        <v>100000</v>
      </c>
      <c r="E175" s="92">
        <f>D175/C175</f>
        <v>1</v>
      </c>
      <c r="F175" s="85">
        <v>200000</v>
      </c>
    </row>
    <row r="176" spans="1:6" x14ac:dyDescent="0.2">
      <c r="A176" s="18" t="s">
        <v>195</v>
      </c>
      <c r="B176" s="18"/>
      <c r="C176" s="86">
        <v>100000</v>
      </c>
      <c r="D176" s="86">
        <v>0</v>
      </c>
      <c r="E176" s="86">
        <v>0</v>
      </c>
      <c r="F176" s="87">
        <v>100000</v>
      </c>
    </row>
    <row r="177" spans="1:11" s="75" customFormat="1" x14ac:dyDescent="0.2">
      <c r="A177" s="18" t="s">
        <v>197</v>
      </c>
      <c r="B177" s="18"/>
      <c r="C177" s="86">
        <v>0</v>
      </c>
      <c r="D177" s="86">
        <v>100000</v>
      </c>
      <c r="E177" s="86">
        <v>0</v>
      </c>
      <c r="F177" s="87">
        <v>100000</v>
      </c>
    </row>
    <row r="178" spans="1:11" s="35" customFormat="1" x14ac:dyDescent="0.2">
      <c r="A178" s="19" t="s">
        <v>196</v>
      </c>
      <c r="B178" s="19"/>
      <c r="C178" s="88">
        <v>100000</v>
      </c>
      <c r="D178" s="88">
        <v>100000</v>
      </c>
      <c r="E178" s="94">
        <v>1</v>
      </c>
      <c r="F178" s="89">
        <v>100</v>
      </c>
    </row>
    <row r="179" spans="1:11" x14ac:dyDescent="0.2">
      <c r="A179" s="2" t="s">
        <v>70</v>
      </c>
      <c r="B179" s="2" t="s">
        <v>3</v>
      </c>
      <c r="C179" s="24">
        <v>100000</v>
      </c>
      <c r="D179" s="24">
        <v>100000</v>
      </c>
      <c r="E179" s="95">
        <v>1</v>
      </c>
      <c r="F179" s="65">
        <v>100</v>
      </c>
    </row>
    <row r="180" spans="1:11" x14ac:dyDescent="0.2">
      <c r="A180" s="2" t="s">
        <v>79</v>
      </c>
      <c r="B180" s="2" t="s">
        <v>80</v>
      </c>
      <c r="C180" s="24">
        <v>100000</v>
      </c>
      <c r="D180" s="24">
        <v>100000</v>
      </c>
      <c r="E180" s="95">
        <v>1</v>
      </c>
      <c r="F180" s="65">
        <v>100</v>
      </c>
    </row>
    <row r="181" spans="1:11" x14ac:dyDescent="0.2">
      <c r="A181" s="6" t="s">
        <v>85</v>
      </c>
      <c r="B181" s="6" t="s">
        <v>86</v>
      </c>
      <c r="C181" s="20">
        <v>100000</v>
      </c>
      <c r="D181" s="20">
        <v>100000</v>
      </c>
      <c r="E181" s="43">
        <v>1</v>
      </c>
      <c r="F181" s="90">
        <v>200000</v>
      </c>
    </row>
    <row r="182" spans="1:11" x14ac:dyDescent="0.2">
      <c r="A182" s="101"/>
      <c r="B182" s="102"/>
      <c r="C182" s="102"/>
      <c r="D182" s="102"/>
      <c r="E182" s="102"/>
      <c r="F182" s="102"/>
    </row>
    <row r="183" spans="1:11" x14ac:dyDescent="0.2">
      <c r="A183" s="74"/>
      <c r="B183"/>
      <c r="H183" s="137"/>
      <c r="I183" s="137"/>
      <c r="J183" s="137"/>
      <c r="K183" s="137"/>
    </row>
    <row r="184" spans="1:11" x14ac:dyDescent="0.2">
      <c r="A184" s="100" t="s">
        <v>165</v>
      </c>
      <c r="B184" s="100"/>
      <c r="C184" s="100"/>
      <c r="D184" s="100"/>
      <c r="E184" s="100"/>
      <c r="F184" s="100"/>
      <c r="H184" s="75"/>
      <c r="I184" s="75"/>
      <c r="J184" s="75"/>
      <c r="K184" s="75"/>
    </row>
    <row r="185" spans="1:11" x14ac:dyDescent="0.2">
      <c r="A185" s="58"/>
      <c r="B185" s="75"/>
      <c r="D185" s="33"/>
      <c r="E185" s="75"/>
      <c r="G185" s="75"/>
      <c r="H185" s="75"/>
    </row>
    <row r="186" spans="1:11" x14ac:dyDescent="0.2">
      <c r="A186" s="75" t="s">
        <v>177</v>
      </c>
      <c r="E186" s="75"/>
      <c r="G186" s="75"/>
      <c r="H186" s="75"/>
    </row>
    <row r="187" spans="1:11" x14ac:dyDescent="0.2">
      <c r="A187" s="75"/>
      <c r="E187" s="75"/>
      <c r="G187" s="75"/>
      <c r="H187" s="1"/>
    </row>
    <row r="188" spans="1:11" x14ac:dyDescent="0.2">
      <c r="A188" s="75"/>
      <c r="E188" s="75"/>
      <c r="G188" s="75"/>
      <c r="H188" s="75"/>
    </row>
    <row r="189" spans="1:11" x14ac:dyDescent="0.2">
      <c r="A189" s="100" t="s">
        <v>166</v>
      </c>
      <c r="B189" s="100"/>
      <c r="C189" s="100"/>
      <c r="D189" s="100"/>
      <c r="E189" s="100"/>
      <c r="F189" s="100"/>
    </row>
    <row r="190" spans="1:11" x14ac:dyDescent="0.2">
      <c r="A190" s="75"/>
      <c r="E190" s="75"/>
    </row>
    <row r="191" spans="1:11" x14ac:dyDescent="0.2">
      <c r="A191" s="75" t="s">
        <v>204</v>
      </c>
      <c r="E191" s="75"/>
    </row>
    <row r="192" spans="1:11" x14ac:dyDescent="0.2">
      <c r="A192" s="75"/>
      <c r="E192" s="75"/>
    </row>
    <row r="193" spans="1:5" x14ac:dyDescent="0.2">
      <c r="A193" s="75"/>
      <c r="B193" s="137" t="s">
        <v>208</v>
      </c>
      <c r="D193" s="136"/>
      <c r="E193" s="75"/>
    </row>
    <row r="194" spans="1:5" x14ac:dyDescent="0.2">
      <c r="A194" s="75"/>
      <c r="B194" s="58" t="s">
        <v>209</v>
      </c>
      <c r="E194" s="75"/>
    </row>
    <row r="195" spans="1:5" x14ac:dyDescent="0.2">
      <c r="C195" s="138" t="s">
        <v>205</v>
      </c>
      <c r="D195" s="138"/>
      <c r="E195" s="138"/>
    </row>
    <row r="196" spans="1:5" x14ac:dyDescent="0.2">
      <c r="C196" s="100" t="s">
        <v>206</v>
      </c>
      <c r="D196" s="100"/>
      <c r="E196" s="100"/>
    </row>
    <row r="197" spans="1:5" x14ac:dyDescent="0.2">
      <c r="C197" s="75"/>
      <c r="D197" s="75"/>
      <c r="E197" s="75"/>
    </row>
    <row r="198" spans="1:5" x14ac:dyDescent="0.2">
      <c r="C198" s="100" t="s">
        <v>207</v>
      </c>
      <c r="D198" s="100"/>
      <c r="E198" s="100"/>
    </row>
  </sheetData>
  <mergeCells count="30">
    <mergeCell ref="C195:E195"/>
    <mergeCell ref="C196:E196"/>
    <mergeCell ref="C198:E198"/>
    <mergeCell ref="A2:F2"/>
    <mergeCell ref="A4:F4"/>
    <mergeCell ref="A6:F6"/>
    <mergeCell ref="A132:F132"/>
    <mergeCell ref="A30:B30"/>
    <mergeCell ref="A32:B32"/>
    <mergeCell ref="A48:F48"/>
    <mergeCell ref="A121:F121"/>
    <mergeCell ref="A16:B16"/>
    <mergeCell ref="A21:B21"/>
    <mergeCell ref="A22:B22"/>
    <mergeCell ref="A25:B25"/>
    <mergeCell ref="A10:F11"/>
    <mergeCell ref="A8:F8"/>
    <mergeCell ref="A184:F184"/>
    <mergeCell ref="A189:F189"/>
    <mergeCell ref="A182:F182"/>
    <mergeCell ref="A138:F139"/>
    <mergeCell ref="A26:B26"/>
    <mergeCell ref="A27:B27"/>
    <mergeCell ref="A28:B28"/>
    <mergeCell ref="A29:B29"/>
    <mergeCell ref="A130:F130"/>
    <mergeCell ref="A136:F136"/>
    <mergeCell ref="A153:F154"/>
    <mergeCell ref="A134:F134"/>
    <mergeCell ref="A49:F49"/>
  </mergeCells>
  <pageMargins left="0.23622047244094491" right="0.23622047244094491" top="0.74803149606299213" bottom="0.74803149606299213" header="0.31496062992125984" footer="0.31496062992125984"/>
  <pageSetup orientation="landscape" horizontalDpi="300" verticalDpi="300" r:id="rId1"/>
  <headerFooter alignWithMargins="0">
    <firstFooter>&amp;C&amp;P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II. izmjene i dopune Proračuna</vt: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Grad Gospić</dc:creator>
  <cp:lastModifiedBy>Gospić</cp:lastModifiedBy>
  <cp:lastPrinted>2020-07-03T12:04:14Z</cp:lastPrinted>
  <dcterms:created xsi:type="dcterms:W3CDTF">2019-10-14T13:02:41Z</dcterms:created>
  <dcterms:modified xsi:type="dcterms:W3CDTF">2020-07-03T12:10:27Z</dcterms:modified>
</cp:coreProperties>
</file>