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ospić\Desktop\J.N. 2020\TRG NIKOLA TESLA\trg\"/>
    </mc:Choice>
  </mc:AlternateContent>
  <bookViews>
    <workbookView xWindow="0" yWindow="0" windowWidth="28800" windowHeight="13320"/>
  </bookViews>
  <sheets>
    <sheet name="UVODNI DIO" sheetId="6" r:id="rId1"/>
    <sheet name="građevinsko-obrtnički radovi" sheetId="1" r:id="rId2"/>
    <sheet name="vodovod i kanalizacija" sheetId="2" r:id="rId3"/>
    <sheet name="ELEKTROINSTALACIJE" sheetId="3" r:id="rId4"/>
    <sheet name="KRAJOBRAZNO UREĐENJE" sheetId="5" r:id="rId5"/>
    <sheet name="SVEUKUPNA REKAPITULACIJA TROŠKO"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7" l="1"/>
  <c r="B27" i="5" l="1"/>
  <c r="B26" i="5"/>
  <c r="F21" i="5"/>
  <c r="F19" i="5"/>
  <c r="F8" i="5"/>
  <c r="F10" i="5"/>
  <c r="F5" i="5"/>
  <c r="F11" i="5" l="1"/>
  <c r="D26" i="5" s="1"/>
  <c r="F22" i="5"/>
  <c r="D27" i="5" s="1"/>
  <c r="D28" i="5" l="1"/>
  <c r="H17" i="7" s="1"/>
  <c r="B84" i="3"/>
  <c r="B83" i="3"/>
  <c r="B82" i="3"/>
  <c r="B81" i="3"/>
  <c r="B80" i="3"/>
  <c r="B79" i="3"/>
  <c r="F75" i="3"/>
  <c r="F76" i="3" s="1"/>
  <c r="E84" i="3" s="1"/>
  <c r="F70" i="3"/>
  <c r="F71" i="3" s="1"/>
  <c r="E83" i="3" s="1"/>
  <c r="F65" i="3"/>
  <c r="F63" i="3"/>
  <c r="F61" i="3"/>
  <c r="F59" i="3"/>
  <c r="F54" i="3"/>
  <c r="F52" i="3"/>
  <c r="F47" i="3"/>
  <c r="F45" i="3"/>
  <c r="F43" i="3"/>
  <c r="F41" i="3"/>
  <c r="F39" i="3"/>
  <c r="F37" i="3"/>
  <c r="F35" i="3"/>
  <c r="F33" i="3"/>
  <c r="F31" i="3"/>
  <c r="F29" i="3"/>
  <c r="F27" i="3"/>
  <c r="F25" i="3"/>
  <c r="F23" i="3"/>
  <c r="F17" i="3"/>
  <c r="F15" i="3"/>
  <c r="F13" i="3"/>
  <c r="F11" i="3"/>
  <c r="F9" i="3"/>
  <c r="F7" i="3"/>
  <c r="B218" i="2"/>
  <c r="B217" i="2"/>
  <c r="B216" i="2"/>
  <c r="B215" i="2"/>
  <c r="B214" i="2"/>
  <c r="B213" i="2"/>
  <c r="F209" i="2"/>
  <c r="F207" i="2"/>
  <c r="F205" i="2"/>
  <c r="F203" i="2"/>
  <c r="F201" i="2"/>
  <c r="F195" i="2"/>
  <c r="F193" i="2"/>
  <c r="F191" i="2"/>
  <c r="F189" i="2"/>
  <c r="F187" i="2"/>
  <c r="F184" i="2"/>
  <c r="F182" i="2"/>
  <c r="F181" i="2"/>
  <c r="F178" i="2"/>
  <c r="F175" i="2"/>
  <c r="F168" i="2"/>
  <c r="F166" i="2"/>
  <c r="F156" i="2"/>
  <c r="F158" i="2" s="1"/>
  <c r="E215" i="2" s="1"/>
  <c r="F150" i="2"/>
  <c r="F148" i="2"/>
  <c r="F145" i="2"/>
  <c r="F143" i="2"/>
  <c r="F141" i="2"/>
  <c r="F139" i="2"/>
  <c r="F138" i="2"/>
  <c r="F131" i="2"/>
  <c r="F129" i="2"/>
  <c r="D29" i="5" l="1"/>
  <c r="D30" i="5" s="1"/>
  <c r="F55" i="3"/>
  <c r="E81" i="3" s="1"/>
  <c r="F66" i="3"/>
  <c r="E82" i="3" s="1"/>
  <c r="F48" i="3"/>
  <c r="E80" i="3" s="1"/>
  <c r="F18" i="3"/>
  <c r="E79" i="3" s="1"/>
  <c r="F169" i="2"/>
  <c r="E216" i="2" s="1"/>
  <c r="F196" i="2"/>
  <c r="E217" i="2" s="1"/>
  <c r="F210" i="2"/>
  <c r="E218" i="2" s="1"/>
  <c r="F151" i="2"/>
  <c r="E214" i="2" s="1"/>
  <c r="E85" i="3" l="1"/>
  <c r="H16" i="7" s="1"/>
  <c r="F127" i="2"/>
  <c r="F125" i="2"/>
  <c r="F122" i="2"/>
  <c r="F119" i="2"/>
  <c r="B108" i="2"/>
  <c r="B107" i="2"/>
  <c r="B106" i="2"/>
  <c r="B105" i="2"/>
  <c r="B104" i="2"/>
  <c r="B103" i="2"/>
  <c r="F99" i="2"/>
  <c r="F97" i="2"/>
  <c r="F95" i="2"/>
  <c r="F93" i="2"/>
  <c r="F91" i="2"/>
  <c r="F90" i="2"/>
  <c r="F83" i="2"/>
  <c r="F81" i="2"/>
  <c r="F79" i="2"/>
  <c r="F77" i="2"/>
  <c r="F69" i="2"/>
  <c r="F67" i="2"/>
  <c r="F61" i="2"/>
  <c r="F62" i="2" s="1"/>
  <c r="E105" i="2" s="1"/>
  <c r="F52" i="2"/>
  <c r="F50" i="2"/>
  <c r="F47" i="2"/>
  <c r="F45" i="2"/>
  <c r="F43" i="2"/>
  <c r="F41" i="2"/>
  <c r="F40" i="2"/>
  <c r="F29" i="2"/>
  <c r="F27" i="2"/>
  <c r="F25" i="2"/>
  <c r="F23" i="2"/>
  <c r="D21" i="2"/>
  <c r="F21" i="2" s="1"/>
  <c r="F18" i="2"/>
  <c r="F15" i="2"/>
  <c r="F13" i="2"/>
  <c r="F8" i="2"/>
  <c r="F11" i="2"/>
  <c r="F9" i="2"/>
  <c r="E86" i="3" l="1"/>
  <c r="E87" i="3" s="1"/>
  <c r="F132" i="2"/>
  <c r="E213" i="2" s="1"/>
  <c r="E219" i="2" s="1"/>
  <c r="D224" i="2" s="1"/>
  <c r="F30" i="2"/>
  <c r="E103" i="2" s="1"/>
  <c r="F100" i="2"/>
  <c r="E108" i="2" s="1"/>
  <c r="F84" i="2"/>
  <c r="E107" i="2" s="1"/>
  <c r="F53" i="2"/>
  <c r="E104" i="2" s="1"/>
  <c r="F70" i="2"/>
  <c r="E106" i="2" s="1"/>
  <c r="E109" i="2" l="1"/>
  <c r="D223" i="2" s="1"/>
  <c r="D225" i="2" s="1"/>
  <c r="B132" i="1"/>
  <c r="B131" i="1"/>
  <c r="B130" i="1"/>
  <c r="B129" i="1"/>
  <c r="B128" i="1"/>
  <c r="B127" i="1"/>
  <c r="F66" i="1"/>
  <c r="F68" i="1"/>
  <c r="F14" i="1"/>
  <c r="F12" i="1"/>
  <c r="F8" i="1"/>
  <c r="F122" i="1"/>
  <c r="F120" i="1"/>
  <c r="F107" i="1"/>
  <c r="F114" i="1" s="1"/>
  <c r="F131" i="1" s="1"/>
  <c r="F102" i="1"/>
  <c r="F100" i="1"/>
  <c r="F98" i="1"/>
  <c r="F96" i="1"/>
  <c r="F94" i="1"/>
  <c r="F88" i="1"/>
  <c r="F86" i="1"/>
  <c r="F84" i="1"/>
  <c r="F81" i="1"/>
  <c r="F78" i="1"/>
  <c r="F77" i="1"/>
  <c r="F74" i="1"/>
  <c r="F64" i="1"/>
  <c r="F62" i="1"/>
  <c r="F60" i="1"/>
  <c r="F58" i="1"/>
  <c r="F56" i="1"/>
  <c r="F54" i="1"/>
  <c r="F52" i="1"/>
  <c r="F50" i="1"/>
  <c r="F47" i="1"/>
  <c r="F44" i="1"/>
  <c r="F41" i="1"/>
  <c r="F38" i="1"/>
  <c r="F32" i="1"/>
  <c r="F31" i="1"/>
  <c r="F30" i="1"/>
  <c r="F29" i="1"/>
  <c r="F26" i="1"/>
  <c r="F24" i="1"/>
  <c r="F23" i="1"/>
  <c r="F20" i="1"/>
  <c r="F19" i="1"/>
  <c r="F16" i="1"/>
  <c r="F10" i="1"/>
  <c r="D226" i="2" l="1"/>
  <c r="D227" i="2" s="1"/>
  <c r="H15" i="7"/>
  <c r="F123" i="1"/>
  <c r="F132" i="1" s="1"/>
  <c r="F103" i="1"/>
  <c r="F130" i="1" s="1"/>
  <c r="F69" i="1"/>
  <c r="F128" i="1" s="1"/>
  <c r="F33" i="1"/>
  <c r="F127" i="1" s="1"/>
  <c r="F89" i="1"/>
  <c r="F129" i="1" s="1"/>
  <c r="F133" i="1" l="1"/>
  <c r="H14" i="7" s="1"/>
  <c r="H18" i="7" s="1"/>
  <c r="H19" i="7" s="1"/>
  <c r="H20" i="7" s="1"/>
  <c r="F134" i="1" l="1"/>
  <c r="F135" i="1" s="1"/>
</calcChain>
</file>

<file path=xl/sharedStrings.xml><?xml version="1.0" encoding="utf-8"?>
<sst xmlns="http://schemas.openxmlformats.org/spreadsheetml/2006/main" count="735" uniqueCount="355">
  <si>
    <t>OPIS STAVKE</t>
  </si>
  <si>
    <t>JEDINICA MJERE</t>
  </si>
  <si>
    <t>KOLIČINA</t>
  </si>
  <si>
    <t>UKUPNA CIJENA</t>
  </si>
  <si>
    <t>GEODETSKI RADOVI</t>
  </si>
  <si>
    <t>1.1.</t>
  </si>
  <si>
    <r>
      <rPr>
        <b/>
        <sz val="11"/>
        <color rgb="FF000000"/>
        <rFont val="Calibri"/>
        <family val="2"/>
        <charset val="238"/>
      </rPr>
      <t>Geodetski radovi iskolčenja građevine</t>
    </r>
    <r>
      <rPr>
        <sz val="11"/>
        <color theme="1"/>
        <rFont val="Calibri"/>
        <family val="2"/>
        <charset val="238"/>
        <scheme val="minor"/>
      </rPr>
      <t xml:space="preserve"> prema glavnim točkama danim u projektu. Radovi na osiguranju i obnovi iskolčenja.</t>
    </r>
  </si>
  <si>
    <t>kmplt</t>
  </si>
  <si>
    <t>1.2.</t>
  </si>
  <si>
    <r>
      <rPr>
        <b/>
        <sz val="11"/>
        <color rgb="FF000000"/>
        <rFont val="Calibri"/>
        <family val="2"/>
        <charset val="238"/>
      </rPr>
      <t xml:space="preserve">Izrada geodetskog snimka izvedenog stanja </t>
    </r>
    <r>
      <rPr>
        <sz val="11"/>
        <color theme="1"/>
        <rFont val="Calibri"/>
        <family val="2"/>
        <charset val="238"/>
        <scheme val="minor"/>
      </rPr>
      <t>od strane ovlaštene geodetske tvrtke, u pisanom i digitalnom obliku. Upis izvedenih podzemnih instalacija u gradski katastar podzemnih vodova.</t>
    </r>
  </si>
  <si>
    <t>RUŠENJA I DEMONTAŽE</t>
  </si>
  <si>
    <t>1.3.</t>
  </si>
  <si>
    <r>
      <rPr>
        <b/>
        <sz val="11"/>
        <color rgb="FF000000"/>
        <rFont val="Calibri"/>
        <family val="2"/>
        <charset val="238"/>
      </rPr>
      <t>Rušenje i uklanjanje postojećih rubnjaka kolnika 15/25 cm strojnim iskopom</t>
    </r>
    <r>
      <rPr>
        <sz val="11"/>
        <color theme="1"/>
        <rFont val="Calibri"/>
        <family val="2"/>
        <charset val="238"/>
        <scheme val="minor"/>
      </rPr>
      <t>. Stavka uključuje iskop betonskih rubnjaka, betonske posteljice ispod istih kao i uklanjanje odrezanog asfalta s nosivim slojevima. U stavku uključen utovar i prijevoz na mjesto oporabe ili zbrinjavanja. Obračun po m1 porušenih i ukonjenih rubnjaka.</t>
    </r>
  </si>
  <si>
    <t>m'</t>
  </si>
  <si>
    <t>1.4.</t>
  </si>
  <si>
    <r>
      <rPr>
        <b/>
        <sz val="11"/>
        <color rgb="FF000000"/>
        <rFont val="Calibri"/>
        <family val="2"/>
        <charset val="238"/>
      </rPr>
      <t>Rušenje i uklanjanje postojećih betonskih parapetnih zidića  30/60 cm između kolnika i zelene površine strojnim iskopom</t>
    </r>
    <r>
      <rPr>
        <sz val="11"/>
        <color theme="1"/>
        <rFont val="Calibri"/>
        <family val="2"/>
        <charset val="238"/>
        <scheme val="minor"/>
      </rPr>
      <t>. Stavka uključuje iskop betonskih parapetnih zidića, betonske posteljice ispod istih kao i uklanjanje odrezanog asfalta s nosivim slojevima. U stavku uključen utovar i prijevoz na mjesto oporabe ili zbrinjavanja. Obračun po m1 porušenih i ukonjenih betonskih parapetnih zidića.</t>
    </r>
  </si>
  <si>
    <t>1.5.</t>
  </si>
  <si>
    <r>
      <rPr>
        <b/>
        <sz val="11"/>
        <color rgb="FF000000"/>
        <rFont val="Calibri"/>
        <family val="2"/>
        <charset val="238"/>
      </rPr>
      <t>Pažljivo rušenje i uklanjanje postojećih kamenih parapetnih zidića  širine 40 i visine oko 60 cm između kolnika (ili pješačkih staza) i zelene površine strojnim i ručnim iskopom, radi kasnije uporabe</t>
    </r>
    <r>
      <rPr>
        <sz val="11"/>
        <color theme="1"/>
        <rFont val="Calibri"/>
        <family val="2"/>
        <charset val="238"/>
        <scheme val="minor"/>
      </rPr>
      <t>. Parapeti su od "dva lica" , zidani klesanim kamenim blokovima. Stavka uključuje iskop kamenih parapetnih zidića, betonske posteljice ispod istih kao i uklanjanje odrezanog asfalta s nosivim slojevima. U stavku uključen prijevoz na drvene palete na privremenu deponiju na gradilištu. Obračun po m1 porušenih i ukonjenih kamenih parapetnih zidića.</t>
    </r>
  </si>
  <si>
    <t>1.6.</t>
  </si>
  <si>
    <r>
      <rPr>
        <b/>
        <sz val="11"/>
        <color rgb="FF000000"/>
        <rFont val="Calibri"/>
        <family val="2"/>
        <charset val="238"/>
      </rPr>
      <t>Strojno rušenje i uklanjanje postojećeg asfalta kolnika, parkirališta i pješačkih staza.</t>
    </r>
    <r>
      <rPr>
        <sz val="11"/>
        <color theme="1"/>
        <rFont val="Calibri"/>
        <family val="2"/>
        <charset val="238"/>
        <scheme val="minor"/>
      </rPr>
      <t xml:space="preserve"> Stavka uključuje utovar i prijevoz na mjesto oporabe ili zbrinjavanja. Obračun je po m</t>
    </r>
    <r>
      <rPr>
        <vertAlign val="superscript"/>
        <sz val="11"/>
        <color rgb="FF000000"/>
        <rFont val="Calibri"/>
        <family val="2"/>
        <charset val="238"/>
      </rPr>
      <t>2</t>
    </r>
    <r>
      <rPr>
        <sz val="11"/>
        <color theme="1"/>
        <rFont val="Calibri"/>
        <family val="2"/>
        <charset val="238"/>
        <scheme val="minor"/>
      </rPr>
      <t xml:space="preserve"> porušenih i uklonjenih slojeva asfalta.</t>
    </r>
  </si>
  <si>
    <t>1.6.1. asfalt kolnika i parkirališta h=10-20 cm</t>
  </si>
  <si>
    <t>m2</t>
  </si>
  <si>
    <t>1.6.2. asfalt pjašačkih staza h=10-20 cm</t>
  </si>
  <si>
    <t>1.7.</t>
  </si>
  <si>
    <r>
      <rPr>
        <b/>
        <sz val="11"/>
        <color rgb="FF000000"/>
        <rFont val="Calibri"/>
        <family val="2"/>
        <charset val="238"/>
      </rPr>
      <t>Strojno rušenje i uklanjanje postojeće betonske ploče kafića i ploče s jarbolima za zastave i citylight-om.</t>
    </r>
    <r>
      <rPr>
        <sz val="11"/>
        <color theme="1"/>
        <rFont val="Calibri"/>
        <family val="2"/>
        <charset val="238"/>
        <scheme val="minor"/>
      </rPr>
      <t xml:space="preserve"> Stavka uključuje utovar i prijevoz na mjesto oporabe ili zbrinjavanja. Obračun je po m</t>
    </r>
    <r>
      <rPr>
        <vertAlign val="superscript"/>
        <sz val="11"/>
        <color rgb="FF000000"/>
        <rFont val="Calibri"/>
        <family val="2"/>
        <charset val="238"/>
      </rPr>
      <t>2</t>
    </r>
    <r>
      <rPr>
        <sz val="11"/>
        <color theme="1"/>
        <rFont val="Calibri"/>
        <family val="2"/>
        <charset val="238"/>
        <scheme val="minor"/>
      </rPr>
      <t xml:space="preserve"> porušenih i uklonjenih slojeva betonskih ploča.</t>
    </r>
  </si>
  <si>
    <t>1.7.1. betonska ploča kafića h=10-20 cm</t>
  </si>
  <si>
    <t>1.7.2. betonska ploča s jarbolima za sastave i citylight-om h=10-20 cm</t>
  </si>
  <si>
    <t>1.8.</t>
  </si>
  <si>
    <r>
      <rPr>
        <b/>
        <sz val="11"/>
        <color rgb="FF000000"/>
        <rFont val="Calibri"/>
        <family val="2"/>
        <charset val="238"/>
      </rPr>
      <t>Strojno rušenje i uklanjanje postojećih betonskih travnih rešetki dim. 60x40x10 cm.</t>
    </r>
    <r>
      <rPr>
        <sz val="11"/>
        <color theme="1"/>
        <rFont val="Calibri"/>
        <family val="2"/>
        <charset val="238"/>
        <scheme val="minor"/>
      </rPr>
      <t xml:space="preserve"> Stavka uključuje utovar i prijevoz na mjesto oporabe ili zbrinjavanja. Obračun je po m</t>
    </r>
    <r>
      <rPr>
        <vertAlign val="superscript"/>
        <sz val="11"/>
        <color rgb="FF000000"/>
        <rFont val="Calibri"/>
        <family val="2"/>
        <charset val="238"/>
      </rPr>
      <t>2</t>
    </r>
    <r>
      <rPr>
        <sz val="11"/>
        <color theme="1"/>
        <rFont val="Calibri"/>
        <family val="2"/>
        <charset val="238"/>
        <scheme val="minor"/>
      </rPr>
      <t xml:space="preserve"> porušenih i uklonjenih slojeva betonskih travnih rešetki.</t>
    </r>
  </si>
  <si>
    <t>1.9.</t>
  </si>
  <si>
    <r>
      <rPr>
        <b/>
        <sz val="11"/>
        <color rgb="FF000000"/>
        <rFont val="Calibri"/>
        <family val="2"/>
        <charset val="238"/>
      </rPr>
      <t>Strojno i ručno  rušenje i uklanjanje postojećih jarbola za zastavu, prometnih znakova i kanti za otpatke.</t>
    </r>
    <r>
      <rPr>
        <sz val="11"/>
        <color theme="1"/>
        <rFont val="Calibri"/>
        <family val="2"/>
        <charset val="238"/>
        <scheme val="minor"/>
      </rPr>
      <t xml:space="preserve"> Stavka uključuje utovar i prijevoz elemenata urbane opreme zajedno s betonskim temeljima na mjesto oporabe ili zbrinjavanja. Obračun je po komadu porušene i uklonjene urbane opreme.</t>
    </r>
  </si>
  <si>
    <t>kom</t>
  </si>
  <si>
    <t>1.9.4. kanta za otpatke</t>
  </si>
  <si>
    <t>ISKOPI</t>
  </si>
  <si>
    <t>2.1.</t>
  </si>
  <si>
    <r>
      <rPr>
        <b/>
        <sz val="11"/>
        <color rgb="FF000000"/>
        <rFont val="Calibri"/>
        <family val="2"/>
        <charset val="238"/>
      </rPr>
      <t>Površinski iskop, odvoz i zbrinjavanje zemlje,trave, šiblja i slično</t>
    </r>
    <r>
      <rPr>
        <sz val="11"/>
        <color theme="1"/>
        <rFont val="Calibri"/>
        <family val="2"/>
        <charset val="238"/>
        <scheme val="minor"/>
      </rPr>
      <t>. Prosječne dubina  kopanja je 10 cm na  pozicijama zelenih površina.  U stavku je uključen ručni i strojni iskop u materijalu "C" kategorije. Rad obuhvaća iskop viška tla s utovarom u prijevozno sredstvo, prijevoz na deponiju i radove na planiranju iskopanih površina.  U cijenu je uključena i taksa deponije. Obračun po m3.</t>
    </r>
  </si>
  <si>
    <t>2.1.1. površinki iskop zemlje</t>
  </si>
  <si>
    <t>m3</t>
  </si>
  <si>
    <t>2.2.</t>
  </si>
  <si>
    <r>
      <rPr>
        <b/>
        <sz val="11"/>
        <color rgb="FF000000"/>
        <rFont val="Calibri"/>
        <family val="2"/>
        <charset val="238"/>
      </rPr>
      <t>Ručni i strojni iskop u materijalu "C" kategorije za nove pješačke plohe</t>
    </r>
    <r>
      <rPr>
        <sz val="11"/>
        <color theme="1"/>
        <rFont val="Calibri"/>
        <family val="2"/>
        <charset val="238"/>
        <scheme val="minor"/>
      </rPr>
      <t>. Dubina kopanja je 30 cm.  Rad obuhvaća iskop viška tla s utovarom u prijevozno sredstvo, prijevoz na deponiju i radove na planiranju iskopanih površina.  U cijenu je uključena i taksa deponije. Obračun po m3.</t>
    </r>
  </si>
  <si>
    <t>2.2.1. iskop zemlje za nove pješačke plohe</t>
  </si>
  <si>
    <t>2.3.</t>
  </si>
  <si>
    <t>RUBNJACI</t>
  </si>
  <si>
    <t>2.4.</t>
  </si>
  <si>
    <r>
      <rPr>
        <b/>
        <sz val="11"/>
        <color rgb="FF000000"/>
        <rFont val="Calibri"/>
        <family val="2"/>
        <charset val="238"/>
      </rPr>
      <t>Dobava i ugradba betonskih montažnih parkovnih rubnjaka 8  x  20  cm.</t>
    </r>
    <r>
      <rPr>
        <sz val="11"/>
        <color theme="1"/>
        <rFont val="Calibri"/>
        <family val="2"/>
        <charset val="238"/>
        <scheme val="minor"/>
      </rPr>
      <t xml:space="preserve">  U  cijenu  uračunato:  iskop  temelja,  ugradba montažnih betonskih rubnjaka, betonsko ojačanje rubnjaka sa stražnje strane, fugiranje spojnica rubnjaka i svi prijenosi.  Obračun po m'.</t>
    </r>
  </si>
  <si>
    <t>2.4.1. parkovni rubnjak 8  x  20  cm</t>
  </si>
  <si>
    <t>2.5.</t>
  </si>
  <si>
    <r>
      <rPr>
        <b/>
        <sz val="11"/>
        <color rgb="FF000000"/>
        <rFont val="Calibri"/>
        <family val="2"/>
        <charset val="238"/>
      </rPr>
      <t>Dobava i ugradba granitnih parkovnih rubnjaka (kocaka) 8 x 8 x  20  cm.</t>
    </r>
    <r>
      <rPr>
        <sz val="11"/>
        <color theme="1"/>
        <rFont val="Calibri"/>
        <family val="2"/>
        <charset val="238"/>
        <scheme val="minor"/>
      </rPr>
      <t xml:space="preserve">  U  cijenu  uračunato:  iskop  temelja,  ugradba kamenih rubnjaka, betonsko ojačanje rubnjaka sa stražnje strane, fugiranje spojnica rubnjaka i svi prijenosi.  Odabir vrste granita, obrade i sl. prema odabiru arhitekta. Obračun po m'.</t>
    </r>
  </si>
  <si>
    <t>2.5.1. parkovni rubnjak 8  x  8 x 20  cm</t>
  </si>
  <si>
    <t>NASIPI</t>
  </si>
  <si>
    <t>2.6.</t>
  </si>
  <si>
    <r>
      <rPr>
        <b/>
        <sz val="11"/>
        <color rgb="FF000000"/>
        <rFont val="Calibri"/>
        <family val="2"/>
        <charset val="238"/>
      </rPr>
      <t>Doprema,    razastiranje    valjanje    i    nabijanje   tampona od  drobljenog kamenog  agregata  frakcije  0-32 mm ukupne visine od 20 cm na pozicijama pješačkih površina pod betonskim opločnicima, pozicija staze zapad-istok</t>
    </r>
    <r>
      <rPr>
        <sz val="11"/>
        <color theme="1"/>
        <rFont val="Calibri"/>
        <family val="2"/>
        <charset val="238"/>
        <scheme val="minor"/>
      </rPr>
      <t>. Stavka obuhvaća nabavu, istovar, razastiranje,   planiranje   i   valjanje   drobljenog   kamenog agregata   u   slojevima   od   10   cm na potrebnu zbijenosti Ms=80 MN/m².   Obračun   po   m3 utrošenog kamenog agregata u zbitom stanju.</t>
    </r>
  </si>
  <si>
    <t>2.7.</t>
  </si>
  <si>
    <r>
      <rPr>
        <b/>
        <sz val="11"/>
        <color rgb="FF000000"/>
        <rFont val="Calibri"/>
        <family val="2"/>
        <charset val="238"/>
      </rPr>
      <t>Doprema,    razastiranje    valjanje    i    nabijanje   tampona od  drobljenog kamenog  agregata  frakcije  0-32 mm ukupne visine od 20 cm na pozicijama pješačkih površina pod betonskim opločnicima i arm. bet. rampom, pozicija staze sjever - jug</t>
    </r>
    <r>
      <rPr>
        <sz val="11"/>
        <color theme="1"/>
        <rFont val="Calibri"/>
        <family val="2"/>
        <charset val="238"/>
        <scheme val="minor"/>
      </rPr>
      <t>. Stavka obuhvaća nabavu, istovar, razastiranje,   planiranje   i   valjanje   drobljenog   kamenog agregata   u   slojevima   od   10   cm na potrebnu zbijenosti Ms=40 MN/m².   Obračun   po   m3 utrošenog kamenog agregata u zbitom stanju.</t>
    </r>
  </si>
  <si>
    <t>2.8.</t>
  </si>
  <si>
    <r>
      <rPr>
        <b/>
        <sz val="11"/>
        <color rgb="FF000000"/>
        <rFont val="Calibri"/>
        <family val="2"/>
        <charset val="238"/>
      </rPr>
      <t>Doprema,    razastiranje    valjanje    i    nabijanje   tampona od  drobljenog kamenog  agregata  frakcije  0-32 mm ukupne visine od 20 cm na pozicijama pješačkih površina pod sipinom</t>
    </r>
    <r>
      <rPr>
        <sz val="11"/>
        <color theme="1"/>
        <rFont val="Calibri"/>
        <family val="2"/>
        <charset val="238"/>
        <scheme val="minor"/>
      </rPr>
      <t>. Stavka obuhvaća nabavu, istovar, razastiranje,   planiranje   i   valjanje   drobljenog   kamenog agregata   u   slojevima   od   10   cm na potrebnu zbijenosti Ms=40 MN/m².   Obračun   po   m3 utrošenog kamenog agregata u zbitom stanju.</t>
    </r>
  </si>
  <si>
    <t>2.9.</t>
  </si>
  <si>
    <r>
      <rPr>
        <b/>
        <sz val="11"/>
        <color rgb="FF000000"/>
        <rFont val="Calibri"/>
        <family val="2"/>
        <charset val="238"/>
      </rPr>
      <t>Doprema,    razastiranje    valjanje    i    nabijanje   tampona od  drobljenog kamenog  agregata  frakcije  0-32 mm ukupne visine od 20 cm na poziciji temelja postamenta kipa</t>
    </r>
    <r>
      <rPr>
        <sz val="11"/>
        <color theme="1"/>
        <rFont val="Calibri"/>
        <family val="2"/>
        <charset val="238"/>
        <scheme val="minor"/>
      </rPr>
      <t>. Stavka obuhvaća nabavu, istovar, razastiranje,   planiranje   i   valjanje   drobljenog   kamenog agregata   u   slojevima   od   10   cm na potrebnu zbijenosti Ms=60 MN/m².   Obračun   po   m3 utrošenog kamenog agregata u zbitom stanju.</t>
    </r>
  </si>
  <si>
    <t>2.10.</t>
  </si>
  <si>
    <r>
      <rPr>
        <b/>
        <sz val="11"/>
        <color rgb="FF000000"/>
        <rFont val="Calibri"/>
        <family val="2"/>
        <charset val="238"/>
      </rPr>
      <t>Doprema,    razastiranje    valjanje    i    nabijanje   tampona od  drobljenog kamenog  agregata  frakcije  0-32 mm ukupne visine od 90 cm na poziciji nadzemne šupljine unutar postamenta kipa</t>
    </r>
    <r>
      <rPr>
        <sz val="11"/>
        <color theme="1"/>
        <rFont val="Calibri"/>
        <family val="2"/>
        <charset val="238"/>
        <scheme val="minor"/>
      </rPr>
      <t>. Stavka obuhvaća nabavu, istovar, razastiranje,   planiranje   i   valjanje   drobljenog   kamenog agregata   u   slojevima   od   10   cm na potrebnu zbijenosti Ms=40 MN/m².   Obračun   po   m3 utrošenog kamenog agregata u zbitom stanju.</t>
    </r>
  </si>
  <si>
    <t>2.11.</t>
  </si>
  <si>
    <r>
      <rPr>
        <b/>
        <sz val="11"/>
        <color rgb="FF000000"/>
        <rFont val="Calibri"/>
        <family val="2"/>
        <charset val="238"/>
      </rPr>
      <t>Doprema i izvođenje pokosa u nagibu od oko 30° na poziciji P002 od lomljenog kamena</t>
    </r>
    <r>
      <rPr>
        <sz val="11"/>
        <color theme="1"/>
        <rFont val="Calibri"/>
        <family val="2"/>
        <charset val="238"/>
        <scheme val="minor"/>
      </rPr>
      <t>. Stavka obuhvaća nabavu, istovar, strojnu i ručnu ugradnju lomljenog kamena nominalne veličine Dn50=40cm u ukupnoj visini od 1,8 m i širini od 2-3 m.   Obračun   po   m3 utrošenog lomljenog kamena u zbitom stanju.</t>
    </r>
  </si>
  <si>
    <t>ZAVRŠNE PODNE OBLOGE</t>
  </si>
  <si>
    <t>2.12.</t>
  </si>
  <si>
    <t>2.13.</t>
  </si>
  <si>
    <t>2.14.</t>
  </si>
  <si>
    <t>3.1.</t>
  </si>
  <si>
    <t>3.2.</t>
  </si>
  <si>
    <t>3.3.</t>
  </si>
  <si>
    <t>3.4.</t>
  </si>
  <si>
    <t>3.5.</t>
  </si>
  <si>
    <t>3.6.</t>
  </si>
  <si>
    <r>
      <rPr>
        <b/>
        <sz val="11"/>
        <color rgb="FF000000"/>
        <rFont val="Calibri"/>
        <family val="2"/>
        <charset val="238"/>
      </rPr>
      <t>Dobava i postava čepaste membrane s geotekstilom za odvajanje potpornih zidova PZ01 i PZ02 od zemlje i kamenog materijala</t>
    </r>
    <r>
      <rPr>
        <sz val="11"/>
        <color theme="1"/>
        <rFont val="Calibri"/>
        <family val="2"/>
        <charset val="238"/>
        <scheme val="minor"/>
      </rPr>
      <t xml:space="preserve">. Matrijal čepaste membrane je HDPE, debljine oko 0,6 mm, visine čepova oko 7mm, otpornost na tlačnu silu je oko 250 kN/m2. Polipropilenski geotekstila ima vodopropusnost 100 l/m2.  U cijeni je sav pričvrsni pribor. Obračun po m2. </t>
    </r>
  </si>
  <si>
    <r>
      <rPr>
        <b/>
        <sz val="11"/>
        <color rgb="FF000000"/>
        <rFont val="Calibri"/>
        <family val="2"/>
        <charset val="238"/>
      </rPr>
      <t xml:space="preserve">Po završetku svih radova izvodi se završno čišćenje i utovar svog   preostalog     otpadnog     građevinskog     materijala </t>
    </r>
    <r>
      <rPr>
        <sz val="11"/>
        <color theme="1"/>
        <rFont val="Calibri"/>
        <family val="2"/>
        <charset val="238"/>
        <scheme val="minor"/>
      </rPr>
      <t>nastalog  tokom  opisanih  radova  i  eventualno  preostalog građevinskog materijala, te odvoz i istovar na  deponiju. U cijenu je uključena i taksa deponije.</t>
    </r>
  </si>
  <si>
    <t>4.</t>
  </si>
  <si>
    <t xml:space="preserve">KLESARSKI I KAMENOREZAČKI RADOVI </t>
  </si>
  <si>
    <t>POSTAMENT</t>
  </si>
  <si>
    <t>4.1.</t>
  </si>
  <si>
    <r>
      <rPr>
        <b/>
        <sz val="11"/>
        <color rgb="FF000000"/>
        <rFont val="Calibri"/>
        <family val="2"/>
        <charset val="238"/>
      </rPr>
      <t>Dobava i izrada granitnog postamenta za kip.</t>
    </r>
    <r>
      <rPr>
        <sz val="11"/>
        <color theme="1"/>
        <rFont val="Calibri"/>
        <family val="2"/>
        <charset val="238"/>
        <scheme val="minor"/>
      </rPr>
      <t xml:space="preserve">  Postament je oblikom približan onom u  Niagara Falls-u, radi se o krnjoj četverostrnoj piramidi čija je baza pravokutnik dim. 2,85x3,65 m, a visina je 1,3 m. Debljina obloge je oko 15-20 cm. Oko postameneta je predviđena pasica širine oko 0,4 m.  Potebno je napraviti izvedbeni projekt postameneta sa svim potrebnim detaljima kamene obloge te njenog spajanja za nosivu arm. betonsku konstrukciju (opisana u stavci 3.2. ovog troškovnika, a nacrti se nalaze u glavnom arhitektonskom projektu). Također i detalj spoja brončane baze kipa i gornje plohe postamenta. Za navedeni projekt potrebno je dobiti uvjete i potvrdu od Ministarstva kulture RH. U cijeni je i izvedba natpisa kojeg određuju predstavnici Ministarstva kulture RH i Grada Gospića. U cijeni je sav materijal i rad te svi transporti i čišćenja. Obračun kao komplet.</t>
    </r>
  </si>
  <si>
    <t>OBLOGA KOSIH PLOHA</t>
  </si>
  <si>
    <t>4.2.</t>
  </si>
  <si>
    <t>4.3.</t>
  </si>
  <si>
    <t>4.4.</t>
  </si>
  <si>
    <r>
      <rPr>
        <b/>
        <sz val="11"/>
        <color rgb="FF000000"/>
        <rFont val="Calibri"/>
        <family val="2"/>
        <charset val="238"/>
      </rPr>
      <t xml:space="preserve">Ispitivanje djelotvornosti postupka </t>
    </r>
    <r>
      <rPr>
        <sz val="11"/>
        <color theme="1"/>
        <rFont val="Calibri"/>
        <family val="2"/>
        <charset val="238"/>
        <scheme val="minor"/>
      </rPr>
      <t>i praćenje tijeka restauracije te izrada dokumentacije o obavljenom poslu.</t>
    </r>
  </si>
  <si>
    <t>4.5.</t>
  </si>
  <si>
    <t>5.</t>
  </si>
  <si>
    <t>RADOVI VEZANI ZA BRONČANI KIP</t>
  </si>
  <si>
    <t>5.1.</t>
  </si>
  <si>
    <t>Za postavu brončanog kipa "Nikola Tesla" autora prof. Frana Kršinića potrebno je izvršiti slijedeće radove:</t>
  </si>
  <si>
    <t>1. Prijevoz kipa iz skladišta RH u Kerestincu do  radionice.</t>
  </si>
  <si>
    <t>2. Čišćenje kipa do nulte patine te ponovno patiniranje dijelova kipa po plastici.</t>
  </si>
  <si>
    <t>3. Konzerviranje kipa pčelinjim voskom.</t>
  </si>
  <si>
    <t>4. Izrada "ankera" za montažu.</t>
  </si>
  <si>
    <t>5. Prijevoz kipa iz radionice u Gospić te montaža na za to pripremljeni kameni postament.</t>
  </si>
  <si>
    <t>Obračun kao komplet.</t>
  </si>
  <si>
    <t>6.</t>
  </si>
  <si>
    <t>OPREMA</t>
  </si>
  <si>
    <t>URBANA OPREMA</t>
  </si>
  <si>
    <t>6.1.</t>
  </si>
  <si>
    <t>6.2.</t>
  </si>
  <si>
    <t>6.3.</t>
  </si>
  <si>
    <t>6.4.</t>
  </si>
  <si>
    <t>6.5.</t>
  </si>
  <si>
    <t>OSTALO</t>
  </si>
  <si>
    <t>PDV (25%)</t>
  </si>
  <si>
    <t xml:space="preserve">SVEUKUPNO </t>
  </si>
  <si>
    <t>R. 
BR.</t>
  </si>
  <si>
    <t>GRAĐEVINSKO-OBRTNIČKI RADOVI</t>
  </si>
  <si>
    <t>1.9.2. prometni znak sa stupom</t>
  </si>
  <si>
    <t>1.9.3. prometni znak</t>
  </si>
  <si>
    <t>1. PRIPREMNI RADOVI</t>
  </si>
  <si>
    <t>1.9.1. jarbol za zastavu</t>
  </si>
  <si>
    <t xml:space="preserve">1. PRIPREMNI RADOVI UKUPNO </t>
  </si>
  <si>
    <t>2. ZEMLJANI RADOVI I KOLNIČKA KONSTRUKCIJA</t>
  </si>
  <si>
    <r>
      <t xml:space="preserve">Dobava materijala i izvedba pješačke površine staze sjever-jug  od betonskih opločnika 120 x 80 cm h=10cm .
</t>
    </r>
    <r>
      <rPr>
        <sz val="11"/>
        <color rgb="FF000000"/>
        <rFont val="Calibri"/>
        <family val="2"/>
        <charset val="238"/>
      </rPr>
      <t>Stavka obuhvaća nabavu, dopremu i ugradnju gotovih betonskih elemenata dim. 120x80x10cm, otpornih na smrzavanje i na soli za posipanje, te imaju pranu površinu prirodnog izgleda s udjelom zrnaca prirodnog kamena. Boja i obrada površine opločnika prema odabiru arhitekta. U cijeni je podložni sloja od kamene sitneži.
Prije početka radova podloga od tamponskog sloja mora biti gotova, ravnana prema kotama iz projekta s odstupanjem visinski max. 1 cm  i zaprimljena od strane nadzornog inženjera. Betonski elementi polažu se u sloj od kamene sitneži veličine zrna 3 do 5 mm i debljine sloja 3 do 5 cm. Isti materijal se koristi za zapunjavanje reški koje nesmiju biti veće od 8 mm.</t>
    </r>
    <r>
      <rPr>
        <b/>
        <sz val="11"/>
        <color rgb="FF000000"/>
        <rFont val="Calibri"/>
        <family val="2"/>
        <charset val="238"/>
      </rPr>
      <t xml:space="preserve">
</t>
    </r>
    <r>
      <rPr>
        <sz val="11"/>
        <color rgb="FF000000"/>
        <rFont val="Calibri"/>
        <family val="2"/>
        <charset val="238"/>
      </rPr>
      <t>Obračun po m2.</t>
    </r>
  </si>
  <si>
    <r>
      <t xml:space="preserve">Dobava materijala i izvedba pješačke površine staze zapad-istok od betonskih opločnika 40x40x8 cm.
</t>
    </r>
    <r>
      <rPr>
        <sz val="11"/>
        <color rgb="FF000000"/>
        <rFont val="Calibri"/>
        <family val="2"/>
        <charset val="238"/>
      </rPr>
      <t>Stavka obuhvaća nabavu, dopremu i ugradnju gotovih betonskih elemenata dim. 40x40x8cm, otpornih na smrzavanje i na soli za posipanje, te imaju pranu površinu prirodnog izgleda s udjelom zrnaca prirodnog kamena. Boja i obrada površine opločnika prema odabiru arhitekta. U cijeni je podložni sloja od kamene sitneži.
Prije početka radova podloga od tamponskog sloja mora biti gotova, ravnana prema kotama iz projekta s odstupanjem visinski max. 1 cm  i zaprimljena od strane nadzornog inženjera. Betonski elementi polažu se u sloj od kamene sitneži veličine zrna 3 do 5 mm i debljine sloja 3 do 5 cm. Isti materijal se koristi za zapunjavanje reški koje nesmiju biti veće od 8 mm.
Obračun po m2.</t>
    </r>
  </si>
  <si>
    <r>
      <t xml:space="preserve">Dobava materijala i izvedba pješačkih staza od kamene sipine.
</t>
    </r>
    <r>
      <rPr>
        <sz val="11"/>
        <color rgb="FF000000"/>
        <rFont val="Calibri"/>
        <family val="2"/>
        <charset val="238"/>
      </rPr>
      <t>Na sloj šljunčanog tampona postaviti sloj drobljenog kamenog agregata 0/8 mm u debljini 5-10,0 cm.
Sipinu uvaljati na potrebnu zbijenosti Ms=40 MN/m². Obračun po m2.</t>
    </r>
  </si>
  <si>
    <t xml:space="preserve">2. ZEMLJANI RADOVI I KOLNIČKA KONSTRUKCIJA UKUPNO </t>
  </si>
  <si>
    <t>3. BETONSKI RADOVI I ARMIRANO BETONSKI RADOVI</t>
  </si>
  <si>
    <t>3. BETONSKI RADOVI I ARMIRANO BETONSKI RADOVI UKUPNO</t>
  </si>
  <si>
    <t>4. KLESARSKI I KAMENOREZAČKI RADOVI UKUPNO</t>
  </si>
  <si>
    <t>5. RADOVI VEZANI ZA BRONČANI KIP UKUPNO</t>
  </si>
  <si>
    <t>6. OPREMA UKUPNO</t>
  </si>
  <si>
    <t>REKAPITULACIJA - troškovnik građevinsko obrtničkih radova</t>
  </si>
  <si>
    <t>VODOVOD I KANALIZACIJA</t>
  </si>
  <si>
    <t>I. VODOVOD</t>
  </si>
  <si>
    <t>1. PRIPREMNO ZAVRŠNI RADOVI</t>
  </si>
  <si>
    <t>komp</t>
  </si>
  <si>
    <t>Obračun po m` obavljenih radova.</t>
  </si>
  <si>
    <r>
      <rPr>
        <b/>
        <sz val="11"/>
        <color theme="1"/>
        <rFont val="Calibri"/>
        <family val="2"/>
        <charset val="238"/>
      </rPr>
      <t>Odspajanje i demontaža postojećeg nadzemnog hidranta i cijevi</t>
    </r>
    <r>
      <rPr>
        <sz val="11"/>
        <color theme="1"/>
        <rFont val="Calibri"/>
        <family val="2"/>
        <charset val="238"/>
      </rPr>
      <t>. Za sve radove potrebno je ishoditi odobrenje i suglasnosti od odgovorne tehničke službe vezano za izvođenje radova i zaštitu instalacija te postupiti po zahtjevima odgovorne tehničke službe za svaku instalaciju posebno.  Ovu stavku utvrditi na licu mjesta sukladno traženju nadzornog inženjera, a zbog nejasnoća glede postojećih instalacija. Obračun po kompletu i m` obavljene demontaže.</t>
    </r>
  </si>
  <si>
    <r>
      <rPr>
        <b/>
        <sz val="11"/>
        <color theme="1"/>
        <rFont val="Calibri"/>
        <family val="2"/>
        <charset val="238"/>
      </rPr>
      <t>Iskolčenje</t>
    </r>
    <r>
      <rPr>
        <sz val="11"/>
        <color theme="1"/>
        <rFont val="Calibri"/>
        <family val="2"/>
        <charset val="238"/>
      </rPr>
      <t xml:space="preserve"> trase neposredno prije početka radova u koordinatnom sustavu GPS izmjere, uspostava operativnih poligona uz trasu sa osiguranjem točaka preko kojih se na najpogodniji način vodi izvođenje radova prema projektiranim elementima, usklađeno s ostalim budućim i postojećim komunalnim instalacijama. Odnosno s potrebnim stacioniranjem svih važnijih točaka, tj. nabijanjem kolčića za iznaku trase i tablica s upisanim brojem poligona točke, te obvezom predaje skica iskolčenja s osiguranjima svih tjemena i visinskih točaka nadzornom inženjeru. Stavkom se obuhvaća snimanje uzdužnog profila i karakterističnih poprečnih presjeka na mjestima promjene trase, računanje podataka, kotiranje i iscrtavanje, te sav potreban materijal za obilježavnaje trase cjevovoda. U cijenu ulazi sav potrebni materijal i radna snaga. NAPOMENA: za početak radova iskolčenje mora biti kontrolirano o nadzornom inženjeru - uz upisu dnevnik. Za ovo početno iskolčenje, kao i kasnije kontrole pozicije cjevovoda - potrebne instrumente i potrebne radnike osigurava izvoditelj u okviru ove stavke radova
Obračun po m` obavljenog iskolčenja.</t>
    </r>
  </si>
  <si>
    <t xml:space="preserve">Izrada geodetskog elaborata izvedenog stanja cjevovoda i objekata na njemu, sa svim elementima koji su obvezni prema propisima o katastru podzemnih instalacija, radi unošenja izgrađenog cjevovoda u katastarski plan kao i sukladno Zakonu o gradnji i posebnim propisima. Snimanje cjevovoda se obavlja neposredno nakon završetka tlačne probe i prije zatrpavanja. Elaborati moraju biti ovjereni od nadležnog katastarskog ureda, te predani investitoru, u cjelovitom kartiranom  i digitalnom obliku nadležnom komunalnom društvu, te isto tako i u digitalnom obliku za računalo. Elaborat mora biti izrađen u apsolutnim koordinatama (x,y,z).
Obračun po m` obavljenih radova.
</t>
  </si>
  <si>
    <t>kompl</t>
  </si>
  <si>
    <t>kg</t>
  </si>
  <si>
    <t>1.10.</t>
  </si>
  <si>
    <t>1. PRIPREMNO ZAVRŠNI RADOVI UKUPNO</t>
  </si>
  <si>
    <t>2. ZEMLJANI RADOVI</t>
  </si>
  <si>
    <t xml:space="preserve">NAPOMENA: Sve stavke iz ovog područja trebaju sadržavati kompletan sastav za upotrebu. Obavezno uračunati vračanje u prvobitno stanje svih elemenata na kojima su izvršeni bilo kakvi radovi na koje su utjecali radovi na izvođenju vodovoda.
</t>
  </si>
  <si>
    <t>Obračunava se po m3 iskopanog materijala, mjereno u prirodnom stanju.</t>
  </si>
  <si>
    <t>strojno</t>
  </si>
  <si>
    <t>ručno</t>
  </si>
  <si>
    <r>
      <t>m</t>
    </r>
    <r>
      <rPr>
        <vertAlign val="superscript"/>
        <sz val="11"/>
        <rFont val="Calibri"/>
        <family val="2"/>
        <charset val="238"/>
        <scheme val="minor"/>
      </rPr>
      <t>3</t>
    </r>
  </si>
  <si>
    <t xml:space="preserve">Stavka uključuje sve potrebne radove, strojeve i materijal. Predviđa se vertikalno pravilno zasjecanje sa zaštitom rova uračunati svu potrebnu oplatu. Radovi moraju biti u potpunoj koordinaciji s montažom cijevi. Izvesti uz striktno poštivanje pravila i normi za kvalitetno izvršenje radova kao i zaštite na radu i u dogovoru s nadzornim inženjerom, geomehaničkim inženjerom i Inženjerom konstrukcije. </t>
  </si>
  <si>
    <t>Planiranje dna rova i građevinskih jama na kote iz nacrta , a vrši se ručno prema projektiranoj širini i padu dna rova s točnošću +/- 2 cm u materijalu C kategorije. Iskopani materijal izbaciti van rova (cca 1m od rova). Stavkom je predviđeno, otesavanje, planiranje i djelomično nabijanje dna jarka na određene kote prema uzdužnim profilima, s izbacivanjem suvišnog materijala iz rova. Nakon izvršenog planiranja dna rova potrebno je izvršiti zbijanje dna rova do zbijenosti Ms≥80N/m2.</t>
  </si>
  <si>
    <r>
      <t>m</t>
    </r>
    <r>
      <rPr>
        <vertAlign val="superscript"/>
        <sz val="11"/>
        <rFont val="Calibri"/>
        <family val="2"/>
        <charset val="238"/>
        <scheme val="minor"/>
      </rPr>
      <t>2</t>
    </r>
  </si>
  <si>
    <t>Obračun po m3 ugrađenog zamjenskog materijala.</t>
  </si>
  <si>
    <t>2. ZEMLJANI RADOVI UKUPNO</t>
  </si>
  <si>
    <t>3. TESARSKI RADOVI</t>
  </si>
  <si>
    <t>Obračun po m2 stvarno razupirane površine.</t>
  </si>
  <si>
    <t>Predviđeno je razupiranje rova na trasi cjevovoda kao i kod građevinskih jama. Stvarni postotak razupiranja odredit će nadzorni inženjer prema dubinama, stanju podzemne vode, skučenosti prostora, potrebnoj zaštiti na radu, a u neposrednoj vezi sa vrstom tla. Kod jako slabog tla razupiranje se izvodi bez razlike na dubinu kopanja. Razupiranje bočnih strana iskopanih rovova za kanale i kod šireg rova na mjestu izvedbe objekta. U cijenu je uključena nabava i doprema svega potrebnog materijala, izrada, postavljanje i demontaža oplate. Razupiranjem treba omogućiti nesmetani rad u rovu i građevinskoj jami. Predviđa se 100% razupiranja na trasi rova cjevovoda i 100% za priključno okno, vodomjerno okno i rezervoar. Konstrukcija mora biti dobro ukrućena i pružati potpunu garanciju od urušavanja. 
NAPOMENA: Razupiranje rovova definira se u skladu s primjenjenom tehnologijom izvođenja, a vezano na vrstu tla i problem podzemne vode. Provedbu razupiranja (drvena oplata, čelične taple ili dr. dogovara izvođač s nadzornim inženjerom, a sve na osnovu stvarnog stanja na terenu).Cijena je predviđena za drvenu oplatu.</t>
  </si>
  <si>
    <t>3. TESARSKI RADOVI UKUPNO</t>
  </si>
  <si>
    <t>4. BETONSKI I ARMIRANO-BETONSKI RADOVI</t>
  </si>
  <si>
    <t xml:space="preserve">NAPOMENA: Sve stavke iz ovog područja trebaju sadržavati kompletn sastav za upotrebu. Obavezno uračunati vračanje u prvobitno stanje svih elemenata na kojima su izvršeni bilo kakvi radovi na koje su utjecali radovi na izvođenju vodovoda.
</t>
  </si>
  <si>
    <t>Betoniranje oslonaca za osiguranje cijevi na lomovima trase sa svim ostalim potrebnim materijalom i radom, betonom  (C12/15). U cijenu ulazi sva priprema betona, sva potrebna oplata, nabava, doprema i svi prijenosi materijala kao i sav potreban rad i materijal.</t>
  </si>
  <si>
    <t>Betoniranje podložnih blokova (oslonaca) za osiguranje   ispod fazona i zasuna u oknu, betonom C16/20. U cijenu ulazi sva potrebna oplata , priprema betona, nabava, doprema i svi prijenosi materijala kao i sav potreban rad.</t>
  </si>
  <si>
    <t>4. BETONSKI I ARMIRANO-BETONSKI RADOVI UKUPNO</t>
  </si>
  <si>
    <t>5. MONTAŽNI RADOVI - IZVAN OBJEKTA</t>
  </si>
  <si>
    <t>NAPOMENA 2 : Rekonstrukcija nadzemnog hidranta i spoj na postojeće vodomjerno okno  izvodi se isključivo prema predhodno dogovorenim dimenzijama i nacrtima fazonskim komadima i armaturama dobivenim od javno komunalnog poduzeća. Priključak se izvodi na mjestu postojećeg, uz predhodnu konačnu suglasnost distributera  vode.</t>
  </si>
  <si>
    <t>Nabava, doprema, prijenos i montaža vodovodnih cijevi iz polietilena visoke gustoće PEHD PE100, PN10, SDR13.6 za hidrantski vod. Montažu vršiti prema propisima i normama. Priključak na postojeće vodomjerno okno izvodi nadležno komunalno podzeće i obuhvaćen je paušalnom stavkom. Obračun po dužnom metru kompletno montirane, ispitane i dezinficirane cijevi, sa svim spojnim, prijelaznim komadima i pomoćnim materijalom.</t>
  </si>
  <si>
    <t>Ø 110</t>
  </si>
  <si>
    <t>5.2.</t>
  </si>
  <si>
    <t>5.3.</t>
  </si>
  <si>
    <t xml:space="preserve">Postavljanje plave trake s umetnutom signalnom žicom za detekciju “POZOR–VODOVOD” duž cijele trase vodovoda. Traka “POZOR-VODOVOD” postavlja se 30 cm od tjemena cijevi i to tako da natpis bude okrenut prema gore. 
</t>
  </si>
  <si>
    <t>m</t>
  </si>
  <si>
    <t>5.4.</t>
  </si>
  <si>
    <t xml:space="preserve">Zidarska pripomoć kod raznih dodatnih radova pri ugradnji prodora, rezanja, štemanje i vračanja u prvobitno stanje, te svi potrebni radovi koji se ne mogu normirati. Obračun prema stvarno utrošenom vremenu, dok se ovdje predviđa.
  </t>
  </si>
  <si>
    <t>sati</t>
  </si>
  <si>
    <t>6. OSTALI RADOVI</t>
  </si>
  <si>
    <t>b) Ispitivanje ovlaštene organizacije s izdavanjem atesta o ispravnosti instalacije</t>
  </si>
  <si>
    <t>a) Prvobitno ispitivanje prije zatvaranja usjeka i rovova.
Rad izvođača</t>
  </si>
  <si>
    <t xml:space="preserve">Ispitivanje uzorka vode
Poslije dezinfekcije uzima se potreban broj uzoraka vode i odnosi na analizu koja će potvrditi njen uspjeh, odnosno neuspjeh od čega će zavisiti davanje odobrenja za upotrebu vode od strane sanitarnih organa. U slučaju neuspjeha, postupak se mora ponoviti. Ispitivanje vode vršiti će institucija registrirana za tu djelatnost.  U cijenu ulazi vodoopskrbna mreža u objektu.
</t>
  </si>
  <si>
    <t>Puštanje cijelog sistema (HV) u rad, uključivo probni pogon, predaja dokumentacije (snimak izvedenog stanja) i usaglašenost s važećim propisima.</t>
  </si>
  <si>
    <t xml:space="preserve">Čišćenje gradilišta nakon izvedbe svih radova na projektiranom vodovodu vanobjekta. </t>
  </si>
  <si>
    <t xml:space="preserve">Ispitivanje nadzemnog hidranata na količinu i tlak te izdavanje atesta
</t>
  </si>
  <si>
    <t>6. OSTALI RADOVI UKUPNO</t>
  </si>
  <si>
    <t>REKAPITULACIJA I. VODOVOD</t>
  </si>
  <si>
    <t>5. MONTAŽNI RADOVI UKUPNO</t>
  </si>
  <si>
    <t>I. VODOVOD UKUPNO:</t>
  </si>
  <si>
    <t>II. KANALIZACIJA</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</si>
  <si>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 nakon proučenog prijedloga izvođača. Uređenje gradilišta i gradilišnih objekata, ograda oko objekta, uređenje i održavanje pristupnih prometnica i čišćenje postojećih prometnica te cijelog gradilišta a koje se odnosi na radove vodovoda i  kanalizacije,eventualna privremena regulacija prometa, potrebna razupiranja rovova, crpljenje podzemnih voda iz rova  te ostala režija gradilišta sadržana je u jediničnim cijenama ovog troškovnika i ne obračunava se posebno.</t>
  </si>
  <si>
    <t xml:space="preserve">Iskolčenje trase sa pozicijama revizionih okana neposredno prije početka radova u koordinatnom sustavu GPS izmjere, uspostava operativnih poligona uz trasu sa osiguranjem točaka preko kojih se na najpogodniji način vodi izvođenje radova prema projektiranim elementima, usklađeno s ostalim budućim i postojećim komunalnim instalacijama. Odnosno s potrebnim stacioniranjem svih važnijih točaka, tj. nabijanjem kolčića za iznaku trase i tablica s upisanim brojem poligona točke, te obvezom predaje skica iskolčenja s osiguranjima svih tjemena i visinskih točaka nadzornom inženjeru. Stavkom se obuhvaća snimanje uzdužnog profila i karakterističnih poprečnih presjeka na mjestima promjene trase, računanje podataka, kotiranje i iscrtavanje, te sav potreban materijal za obilježavnaje trase cjevovoda. U cijenu ulazi sav potrebni materijal i radna snaga. NAPOMENA: za početak radova iskolčenje mora biti kontrolirano o nadzornom inženjeru - uz upisu dnevnik. Za ovo početno iskolčenje, kao i kasnije kontrole pozicije cjevovoda - potrebne instrumente i potrebne radnike osigurava izvoditelj u okviru ove stavke radova
</t>
  </si>
  <si>
    <t>Obračun po m` obavljenog iskolčenja.</t>
  </si>
  <si>
    <t xml:space="preserve">Izrada geodetskog elaborata izvedenog stanja kanalizacije i objekata na njemu, sa svim elementima koji su obvezni prema propisima o katastru podzemnih instalacija, radi unošenja izgrađenog cjevovoda u katastarski plan kao i sukladno Zakonu o gradnji i posebnim propisima. Snimanje cjevovoda se obavlja neposredno nakon završetka tlačne probe i prije zatrpavanja. Elaborati moraju biti ovjereni od nadležnog katastarskog ureda, te predani investitoru, u cjelovitom kartiranom  i digitalnom obliku nadležnom komunalnom društvu, te isto tako i u digitalnom obliku za računalo. Elaborat mora biti izrađen u apsolutnim koordinatama (x,y,z).
</t>
  </si>
  <si>
    <t xml:space="preserve">Utvrđivanje, obilježavanje (iskolčenje) i nadzor položaja i dubina postojećih instalacija na temelju podataka nadležnih organizacija i odgovornog tehničkog osoblja, detekcijom ili iskopom kontrolnih prokopa kako za vrijeme izvođenja radova ne bi došlo do oštećenja instalacija i vodova. Za sve instalacije potrebno je ishoditi odobrenje i suglasnosti od odgovornie tehničke službe vezano za izvođenje radova i zaštitu instalacija te postupiti po zahtjevima odgovorne tehničke službe za svaku instalaciju posebno. Kopanje probnih šliceva na karakterističnim mjestima sa eventualnim strojnim zasjecanjem kolničke konstrukcije, ručni iskop. Obuhvača se rad na pažljivom ručnom iskopu probnih šliceva na mjestima koje odredi (odobri) nadzorni inženjer radi utvrđivanja položaja (visinski i tlocrtno) pojedinih instalacija do dubine iskopa cjevovoda i širine cca 0.80 m, kao i sav potreban odvoz. Uračunati sav potreban materijal i rad. Iskope ograditi i osigurati po propisima zaštite na radu. Ovu stavku utvrditi na licu mjesta sukladno traženju nadzornog inženjera, a zbog nejasnoća glede postojećih instalacija. </t>
  </si>
  <si>
    <t xml:space="preserve">Tlačna proba za gravitacijske kanalske cjevovode
Kanal se komisijski preuzima pomoću kanalskog zrcala za provjeru pravca i nivelete kanala  i tlačne probe za provjeru vodonepropusnosti ugrađene cijevi, nakon njenog djelomičnog zatrpavanja (spojevi moraju biti slobodni i vidljivi). Svaku dionicu između dva revizijska okna mora se ispitati na pritisak od 0,05  N/mm2 (0,5 bara) za vrijeme od najmanje 15 min. Troškovi održavanja, montaže i demontaže potrebnih uređaja, te nabave potrebne vode za provođenje tlačne probe, kao i postavljanje odgovarajućeg osoblja za navedene radove i otklanjanje eventualnih nedostataka trebaju se ukalkulirati u jediničnu cijenu.
</t>
  </si>
  <si>
    <t>Provedba mjera zaštite na radu te osiguranje radilišta prije početka i u toku izvođenja. Potrebno je osigurati privremene prilaze  preko rovova dok traju radovi. Provedba prometne regulacije na dionicama gdje će se izvoditi radovi  u smislu skretanja prometa radi nesmetanog izvođenja radova.</t>
  </si>
  <si>
    <t xml:space="preserve">Dovoz, postavljanje u pogonsko stanje demontiranje i odvoz svih uređaja, postrojenja , pribora, građevinskih strojeva, transportnih sredstava, oplata, ukručenja, uređaja snabdijevanja i prostorija za smještaj potrebnih za stručno izvođenje radova u ugovorenom roku, prema tehničkoj dokumentaciji provođenja radova opisanih u slijedećim pozicijama.
Ovom pozicijom potrebno je obuhvatiti postavljanje prvobitnog stanja svih površina koje su privremeno korištene kao radne i skladišne, obnavljanje svih korištenih puteva, saniranje oštećenja uzrokovanih privremenim deponijama materijala, te priključci za vodu, struju i ostalih potrbnih instalacija za potrebe gradilišta.
</t>
  </si>
  <si>
    <t xml:space="preserve">Iskop zemlje bez obzira na kategoriju tla za rovove cjevovoda širine 80 cm i dubine po projektu za kanalizaciju sa proširenjem iskopa građevinske jame za rekonstrukciju revizionih okana te iskop građevinskih jama za upojne bunare.  Iskop se uglavnom predviđa strojno, dok se ručno predviđa samo na mjestima gdje se iskop ne može izvršiti mehanizacijom, gdje se preklapaju budući podzemni objekti drugih komunalnih instalacija. (80% strojno, a 20% ručnog iskopa). Naročito obratiti pažnju na širinu i dubinu rova da slijedi niveletu iskopa. Donji dio iskopa potrebno je izvesti ručno.   U cijenu uključen iskop bez obzira na eventualno crpljenjem oborinske, odnosno podzemne vode i otežanog rada radi razupirača. Eventualni višak iskopa kod zadane obračunske širine za određene profile mora se uzeti u obzir, jer se to neće priznavati. Iskopano tlo odbacuje se u stranu unutar radnog pojasa i naknadno se odvozi. Širina iskopa za polaganje cijevi je cca 0,8 m (otežani uvjeti izvođenja) i prosječna dubina cca 1,30 m. Odlaganje iskopanog materijala se vrši cca 1 m od rova. Stavka uključuje sve potrebne radove, strojeve, alat i materijal. Predviđa se vertikalno pravilno zasjecanje sa zaštitom rova. </t>
  </si>
  <si>
    <t>Radovi moraju biti u potpunoj koordinaciji s montažom cijevi i izradom revizijskih okana. Izvesti uz striktno poštivanje pravila i normi za kvalitetno izvršenje radova kao i zaštite na radu i u dogovoru s nadzornim inženjerom. Iskope vršiti oprezno. 
Obračunava se po m3 iskopanog materijala, mjereno u prirodnom stanju.</t>
  </si>
  <si>
    <t>- STROJNO</t>
  </si>
  <si>
    <t>- RUČNO</t>
  </si>
  <si>
    <t>Odvoz kompletnog materijala od iskopa, kamionom, na udaljenost do 15 km na mjesto koje odredi nadzorni inženjer, gdje se materijal može zbrinuti, tj deponiju. U cijenu je uračunat utovar, istovar, grubo razastiranje, te čekanje radnika i kamiona. Obračun po m3 zemlje u sraslom stanju.</t>
  </si>
  <si>
    <t xml:space="preserve">NAPOMENA: Sve stavke iz ovog područja trebaju sadržavati kompletn sastav za upotrebu. Obavezno uračunati vračanje u prvobitno stanje svih elemenata na kojima su izvršeni bilo kakvi radovi na koje su utjecali radovi na izvođenju kanalizacije.
</t>
  </si>
  <si>
    <t>Predviđeno je razupiranje rova na trasi cjevovoda kao i kod građevinskih jama. Stvarni postotak razupiranja odredit će nadzorni inženjer prema dubinama, stanju podzemne vode, skučenosti prostora, potrebnoj zaštiti na radu, a u neposrednoj vezi sa vrstom tla. Kod jako slabog tla razupiranje se izvodi bez razlike na dubinu kopanja. Razupiranje bočnih strana iskopanih rovova za kanale i kod šireg rova na mjestu izvedbe objekta. U cijenu je uključena nabava i doprema svega potrebnog materijala, izrada, postavljanje i demontaža oplate. Razupiranjem treba omogućiti nesmetani rad u rovu i građevinskoj jami. Predviđa se 100% razupiranja na trasi rova cjevovoda i 100% razupiranja i zaštitu građevinske jame za pripremu okna. Konstrukcija mora biti dobro ukrućena i pružati potpunu garanciju od urušavanja. Obračun po m2 stvarno razupirane površine.</t>
  </si>
  <si>
    <t>NAPOMENA: Razupiranje rovova definira se u skladu s primjenjenom tehnologijom izvođenja, a vezano na vrstu tla i problem podzemne vode. Provedbu razupiranja (drvena oplata, čelične taple ili dr. dogovara izvođač s nadzornim inženjerom, a sve na osnovu stvarnog stanja na terenu).Cijena je predviđena za drvenu oplatu.</t>
  </si>
  <si>
    <t xml:space="preserve">NAPOMENA: Sve stavke iz ovog područja trebaju sadržavati kompletan sastav za upotrebu. Obavezno uračunati vračanje u prvobitno stanje svih elemenata na kojima su izvršeni bilo kakvi radovi na koje su utjecali radovi na izvođenju kanalizacije.
</t>
  </si>
  <si>
    <t>U cijenu ulazi sva priprema betona i armature, sva potrebna oplata kao i nabava, doprema, montaža i svi prijenosi materijala kao i sav potreban rad za beton, oplatu i armaturu komplet izvedene zasunske komore. tj. sav materijal, radna snaga, cijevi, račve i koljena. Uračunati i podložni beton debljine min 10 cm.</t>
  </si>
  <si>
    <t xml:space="preserve">okno 100x60cm i poklopac </t>
  </si>
  <si>
    <t>Betonska obloga kanalske cijevi od (C16/20), nabava doprema i ugradnja.
Oblaganje kanala betonom  (C16/20), prema normalnom poprečnom profilu. Stavka uključuje izradu potrebne oplate, nabavu, ugradbu i transport sveg materijala potrebnog za izvođenje kao i zaštitu od podzemnih i nadzemnih voda. Betonska zaštita će se izvesti na dijelovima križanja trasa sa postojećim/novim instalacijama.  U cijenu ulazi sva potrebna oplata , priprema betona, nabava, doprema, armatura i svi potrebni materijali kao i sav potreban rad.
Obračun po m3 ugrađenog betona.</t>
  </si>
  <si>
    <t>5. MONTAŽNI RADOVI</t>
  </si>
  <si>
    <t>DN100</t>
  </si>
  <si>
    <t>DN 150</t>
  </si>
  <si>
    <t>DN150</t>
  </si>
  <si>
    <t>5.5.</t>
  </si>
  <si>
    <t>U cijenu stavke uključiti i ispitivanje upojnosti podloge koje je potrebno provesti tokom izvođenja zemljanih radova (prije ugradnje) kako bi se utvrdilo dali proračunati volumen upojnog polja odgovara stvarnoj upojnosti tla. O dobivenim rezultatima treba odmah izvjestiti projektanta i nadzornog inženjera, kako bi se napravila kontrola izvršenog proračuna i po potrebi napravila izmjena upojne građevine ili odredile mjere za sanaciju podloge. Obračun po kompletu.</t>
  </si>
  <si>
    <t>kpl</t>
  </si>
  <si>
    <t>5.6.</t>
  </si>
  <si>
    <t>5.7.</t>
  </si>
  <si>
    <t>m1</t>
  </si>
  <si>
    <t>5.8.</t>
  </si>
  <si>
    <t>5.9.</t>
  </si>
  <si>
    <t>Čišćenje gradilišta nakon izvedbe svih radova na projektiranoj kanalizaciji van i unutar objekta. Obračun po kompletno očišćenom gradilištu.</t>
  </si>
  <si>
    <t>Razni čelični materijal za učvršćivanje cjevovoda, rukavci, obujmice, konzole i sl.</t>
  </si>
  <si>
    <t xml:space="preserve">Rezanje, štemanje i bušenje, arm.bet. zidova i ploča postojećih revizijskih okana. Uračunati sav potreban materija, rad, alat i sitni pribor. </t>
  </si>
  <si>
    <t>REKAPITULACIJA II. KANALIZACIJA</t>
  </si>
  <si>
    <t>II. KANALIZACIJA UKUPNO:</t>
  </si>
  <si>
    <t>I. + II. UKUPNO:</t>
  </si>
  <si>
    <t>SVEUKUPNO</t>
  </si>
  <si>
    <t>SVEUKUPNA REKAPITULACIJA ZA TROŠKOVNIK VODOVODA I KANALIZACIJE</t>
  </si>
  <si>
    <t>1. GRAĐEVINSKI MATERIJAL</t>
  </si>
  <si>
    <t xml:space="preserve">Dobava PVC trake za upozorenje, širine 100 mm s natpisom “POZOR ENERGETSKI KABEL”. </t>
  </si>
  <si>
    <t xml:space="preserve">Dobava  PVC štitnika, za zaštitu kabela dužine 1000 mm. </t>
  </si>
  <si>
    <t>kom.</t>
  </si>
  <si>
    <r>
      <t>Nabava i prijevoz pijeska za nasipanje na dno kabelskog rova 10 cm ispod i 10 cm iznad položenog kabela (0,2x0,4x</t>
    </r>
    <r>
      <rPr>
        <b/>
        <sz val="11"/>
        <rFont val="Calibri"/>
        <family val="2"/>
        <charset val="238"/>
        <scheme val="minor"/>
      </rPr>
      <t>200</t>
    </r>
    <r>
      <rPr>
        <sz val="11"/>
        <rFont val="Calibri"/>
        <family val="2"/>
        <charset val="238"/>
        <scheme val="minor"/>
      </rPr>
      <t xml:space="preserve"> m).</t>
    </r>
  </si>
  <si>
    <r>
      <t xml:space="preserve">Dobava savitljivih dvoslojnih korugiranih </t>
    </r>
    <r>
      <rPr>
        <b/>
        <i/>
        <sz val="11"/>
        <rFont val="Calibri"/>
        <family val="2"/>
        <charset val="238"/>
        <scheme val="minor"/>
      </rPr>
      <t xml:space="preserve">PEHD (novotumb) cijevi Ø 75/63 mm </t>
    </r>
    <r>
      <rPr>
        <i/>
        <sz val="11"/>
        <rFont val="Calibri"/>
        <family val="2"/>
        <charset val="238"/>
        <scheme val="minor"/>
      </rPr>
      <t>(za kabele rasvjete)</t>
    </r>
  </si>
  <si>
    <r>
      <t xml:space="preserve">Dobava pocinčane trake </t>
    </r>
    <r>
      <rPr>
        <b/>
        <i/>
        <sz val="11"/>
        <rFont val="Calibri"/>
        <family val="2"/>
        <charset val="238"/>
        <scheme val="minor"/>
      </rPr>
      <t>(FE ZN) 40x4 mm</t>
    </r>
    <r>
      <rPr>
        <b/>
        <sz val="11"/>
        <rFont val="Calibri"/>
        <family val="2"/>
        <charset val="238"/>
        <scheme val="minor"/>
      </rPr>
      <t xml:space="preserve"> </t>
    </r>
    <r>
      <rPr>
        <sz val="11"/>
        <rFont val="Calibri"/>
        <family val="2"/>
        <charset val="238"/>
        <scheme val="minor"/>
      </rPr>
      <t>i spojnog pribora (križne spojnice)</t>
    </r>
  </si>
  <si>
    <r>
      <t xml:space="preserve">Dobava pocinčane trake </t>
    </r>
    <r>
      <rPr>
        <b/>
        <i/>
        <sz val="11"/>
        <rFont val="Calibri"/>
        <family val="2"/>
        <charset val="238"/>
        <scheme val="minor"/>
      </rPr>
      <t>(FE ZN) 30x4 mm</t>
    </r>
    <r>
      <rPr>
        <b/>
        <sz val="11"/>
        <rFont val="Calibri"/>
        <family val="2"/>
        <charset val="238"/>
        <scheme val="minor"/>
      </rPr>
      <t xml:space="preserve"> </t>
    </r>
    <r>
      <rPr>
        <sz val="11"/>
        <rFont val="Calibri"/>
        <family val="2"/>
        <charset val="238"/>
        <scheme val="minor"/>
      </rPr>
      <t xml:space="preserve">i spojnog pribora (križne spojnice </t>
    </r>
    <r>
      <rPr>
        <b/>
        <sz val="11"/>
        <rFont val="Calibri"/>
        <family val="2"/>
        <charset val="238"/>
        <scheme val="minor"/>
      </rPr>
      <t>15</t>
    </r>
    <r>
      <rPr>
        <sz val="11"/>
        <rFont val="Calibri"/>
        <family val="2"/>
        <charset val="238"/>
        <scheme val="minor"/>
      </rPr>
      <t xml:space="preserve"> kom.)</t>
    </r>
  </si>
  <si>
    <t>1. GRAĐEVINSKI MATERIJAL UKUPNO</t>
  </si>
  <si>
    <t xml:space="preserve">2.  GRAĐEVINSKI RADOVI </t>
  </si>
  <si>
    <t>Volumen iskopa</t>
  </si>
  <si>
    <t>Razvoženje pijeska i nasipanje na dno kabelskog rova 10 cm ispod i 10 cm iznad položenog kabela (0,2x0,4x200 m).</t>
  </si>
  <si>
    <t>Zatrpavanje rova zemljom, nabijanje tla motornim nabijačem u slojevima od 20 cm i odvoz viška zemlje. Zatrpavanje se vrši u slojevima zbog postave pocinčane trake i trake upozorenja. Uključeno fino planiranje zatrpanog rova  prema postojećem terenu.</t>
  </si>
  <si>
    <t xml:space="preserve">Polaganje PVC trake za upozorenje u iskopani rov, širine 100 mm s natpisom “POZOR ENERGETSKI KABEL”. </t>
  </si>
  <si>
    <t xml:space="preserve">Polaganje PVC štitnika, za zaštitu kabela dužine 1000 mm. </t>
  </si>
  <si>
    <t>Snimak položaja  kabela, betonskih temelja te spojnica.</t>
  </si>
  <si>
    <r>
      <t xml:space="preserve">Strojni/ručni iskop kabelskog rova u zemlji duljine </t>
    </r>
    <r>
      <rPr>
        <b/>
        <sz val="11"/>
        <rFont val="Calibri"/>
        <family val="2"/>
        <charset val="238"/>
        <scheme val="minor"/>
      </rPr>
      <t>200</t>
    </r>
    <r>
      <rPr>
        <sz val="11"/>
        <rFont val="Calibri"/>
        <family val="2"/>
        <charset val="238"/>
        <scheme val="minor"/>
      </rPr>
      <t xml:space="preserve"> m širine 0,4 m i dubine 0,8 m, bez obzira na kategoriju zemljišta s odlaganjem 0,5 m od ruba iskopa.  </t>
    </r>
  </si>
  <si>
    <r>
      <t xml:space="preserve">Postavljanje savitljivih dvoslojnih korugiranih </t>
    </r>
    <r>
      <rPr>
        <b/>
        <i/>
        <sz val="11"/>
        <rFont val="Calibri"/>
        <family val="2"/>
        <charset val="238"/>
        <scheme val="minor"/>
      </rPr>
      <t xml:space="preserve">PEHD (novotumb) cijevi Ø 75/63 mm </t>
    </r>
    <r>
      <rPr>
        <i/>
        <sz val="11"/>
        <rFont val="Calibri"/>
        <family val="2"/>
        <charset val="238"/>
        <scheme val="minor"/>
      </rPr>
      <t>u iskopani rov</t>
    </r>
    <r>
      <rPr>
        <b/>
        <i/>
        <sz val="11"/>
        <rFont val="Calibri"/>
        <family val="2"/>
        <charset val="238"/>
        <scheme val="minor"/>
      </rPr>
      <t xml:space="preserve"> </t>
    </r>
    <r>
      <rPr>
        <i/>
        <sz val="11"/>
        <rFont val="Calibri"/>
        <family val="2"/>
        <charset val="238"/>
        <scheme val="minor"/>
      </rPr>
      <t>(za kabele rasvjete).</t>
    </r>
  </si>
  <si>
    <r>
      <t xml:space="preserve">Polaganje pocinčane trake </t>
    </r>
    <r>
      <rPr>
        <b/>
        <i/>
        <sz val="11"/>
        <rFont val="Calibri"/>
        <family val="2"/>
        <charset val="238"/>
        <scheme val="minor"/>
      </rPr>
      <t>(FE ZN) 40x4 mm</t>
    </r>
    <r>
      <rPr>
        <b/>
        <sz val="11"/>
        <rFont val="Calibri"/>
        <family val="2"/>
        <charset val="238"/>
        <scheme val="minor"/>
      </rPr>
      <t xml:space="preserve"> </t>
    </r>
    <r>
      <rPr>
        <sz val="11"/>
        <rFont val="Calibri"/>
        <family val="2"/>
        <charset val="238"/>
        <scheme val="minor"/>
      </rPr>
      <t xml:space="preserve">i spojnog pribora sa razmatanjem i ispravljanjem trake, te izradom spojeva. </t>
    </r>
  </si>
  <si>
    <r>
      <t xml:space="preserve">Polaganje pocinčane trake </t>
    </r>
    <r>
      <rPr>
        <b/>
        <i/>
        <sz val="11"/>
        <rFont val="Calibri"/>
        <family val="2"/>
        <charset val="238"/>
        <scheme val="minor"/>
      </rPr>
      <t>(FE ZN) 30x4 mm</t>
    </r>
    <r>
      <rPr>
        <b/>
        <sz val="11"/>
        <rFont val="Calibri"/>
        <family val="2"/>
        <charset val="238"/>
        <scheme val="minor"/>
      </rPr>
      <t xml:space="preserve"> </t>
    </r>
    <r>
      <rPr>
        <sz val="11"/>
        <rFont val="Calibri"/>
        <family val="2"/>
        <charset val="238"/>
        <scheme val="minor"/>
      </rPr>
      <t xml:space="preserve">i spojnog pribora sa razmatanjem i ispravljanjem trake, te izradom </t>
    </r>
    <r>
      <rPr>
        <b/>
        <sz val="11"/>
        <rFont val="Calibri"/>
        <family val="2"/>
        <charset val="238"/>
        <scheme val="minor"/>
      </rPr>
      <t>15</t>
    </r>
    <r>
      <rPr>
        <sz val="11"/>
        <rFont val="Calibri"/>
        <family val="2"/>
        <charset val="238"/>
        <scheme val="minor"/>
      </rPr>
      <t xml:space="preserve"> kom. spojeva. </t>
    </r>
  </si>
  <si>
    <t>Sanacija uništenih zelenih površina i dovođenje u prvobitno stanje vraćanjem humusnog sloja (30 cm) i zatravnjivanjem prema potrebi.</t>
  </si>
  <si>
    <t>2.  GRAĐEVINSKI RADOVI UKUPNO</t>
  </si>
  <si>
    <t>Nabava i prijevoz 1 kV kabela XP00-A 4x25 mm2.</t>
  </si>
  <si>
    <t>Odspajanje i demontaža postojećih dotrajalih svjetiljki, nosača i žarulja javne rasvjete, te prijevoz i odlaganje istih na skladište prema dogovoru s Investitorom. Odvajanje iskoristivih dijelova za ponovnu ugradnju, a ostatak zbrinuti kao otpad na registriranom odlagalištu. Nastavljanje kabela i vodiča koji ostaju u funkciji.</t>
  </si>
  <si>
    <t xml:space="preserve">Polaganje kabela u već iskopanom i pripremljenom rovu, odnosno uvlaćenje u cijevi. </t>
  </si>
  <si>
    <t>Izrada dozemnog spoja uzemljivača na stupove rasvjete, i zajedničkog uzemljivača pomoću križne spojnice, zalivenog bitumenom i 1,5 m trake FeZn 30x4 mm.</t>
  </si>
  <si>
    <t>Sitni nespecifirani potrošni materijal i radovi.</t>
  </si>
  <si>
    <t>3. ELEKTROMONTAŽNI MATERIJAL 1</t>
  </si>
  <si>
    <t>3. ELEKTROMONTAŽNI MATERIJAL 1 UKUPNO</t>
  </si>
  <si>
    <t>4. ELEKTROMONTAŽNI RADOVI 1</t>
  </si>
  <si>
    <t>4. ELEKTROMONTAŽNI RADOVI 1 UKUPNO</t>
  </si>
  <si>
    <t>5. OSTALO 1</t>
  </si>
  <si>
    <t>5. OSTALO 1 UKUPNO</t>
  </si>
  <si>
    <t>Izraditi stanje instalacija sa ucrtanim svim promjenama u odnosu na projektiranu dokumentaciju. (4 uvezana primjerka)</t>
  </si>
  <si>
    <t>REKAPITULACIJA TROŠKOVNIKA ELEKTROINSTALACIJA</t>
  </si>
  <si>
    <t>ELEKTROINSTALACIJA UKUPNO:</t>
  </si>
  <si>
    <t>TROŠKOVNIK - IZGRADNJA TRGA NIKOLA TESLA (KIC)</t>
  </si>
  <si>
    <t>GRAĐEVINA: REKONSTRUKCIJA PROSTORA ISPRED KULTURNO INFORMATIVNOG CENTRA,</t>
  </si>
  <si>
    <t>na kat. čest. br. 2898 k.o. Gospić</t>
  </si>
  <si>
    <t>OZNAKA GLAVNOG PROJEKTA: 01-06/2019</t>
  </si>
  <si>
    <t>ELEKTROINSTALACIJE</t>
  </si>
  <si>
    <t>KRAJOBRAZNO UREĐENJE</t>
  </si>
  <si>
    <t>1. PRIPREMNI I ZEMLJANI  RADOVI</t>
  </si>
  <si>
    <t>Strojno čišćenje terena što podrazumijeva
raskrčavanje visoke i niske vegetacije, uklanjanje korova, površinskog sloja zemlje od minimalno 20 cm i  ostalog otpadnog materijala unutar površina namjenjenih za sadnju vegetacije i travnjak. Uključeno je planiranje teren te ukrcaji i odvoz materijala na deponij:</t>
  </si>
  <si>
    <t>a) Uklanjanje površinskog sloja zemlje u prosjeku od 20 cm s korovom i ostalim otopadnim materijalom.</t>
  </si>
  <si>
    <t>Grubo i fino planiranje terena i nove zemlje u prosjeku od minimalno 20 cm,  bez kamena, kao završnog sloja za travnatu površinu i nove sadnice, uključujući nabavu i dopremu nove zemlje te ukrcaj, prijenos i razvažanje zemlje po parceli.</t>
  </si>
  <si>
    <t>Iskolčenje površine i definiranje jama za sadnju, te osiguranje osnovnih točaka. Stavka uključuje sva iskolčenja na gradilištu. Obračun uključuje iskolčenje terena na bazi 500 m².</t>
  </si>
  <si>
    <t>m²</t>
  </si>
  <si>
    <t>m³</t>
  </si>
  <si>
    <t>1. PRIPREMNI I ZEMLJANI  RADOVI UKUPNO</t>
  </si>
  <si>
    <t>2. HORTIKULTURNI RADOVI</t>
  </si>
  <si>
    <t>Izvedba travnjaka.</t>
  </si>
  <si>
    <t>b) Nabava, sijanje i ježenje mješavine travnog sjemena za kontinentalna staništa u količini od minimalno 0,05 kg/m2 .</t>
  </si>
  <si>
    <t>c) Dobava i razastiranje supstrata za travnjake u sloju od minimalno 2 cm na posijanu travnu mješavinu te valjanje i  jednokratno zalijevanje površine raspršivačem.</t>
  </si>
  <si>
    <t>Nabava, doprema i montaža sustava za navodnjavanje za sadnice, stablašice i travnjačke površine. Sustav navodnjavanja sastoji se od statičko dinamičkih raspršivača na travnjačkim površinama (320 m²) te mikronavodnjavanja sustavom 'kap po kap' na dijelovima predviđenim za sadnju grmolikih biljnih vrsta te stablašica. Uključen je sav potreban rad i materijal koji se sastoji od glavnih i pomoćnih materijala poput automatike, ventila, spojnih materijala - cjevovoda, PE cijevi, instalaterskih radova te građevinskih radova pripreme terena te završnih radova do potpune gotovosti i puštanja u pogon.</t>
  </si>
  <si>
    <t>2. HORTIKULTURNI RADOVI UKUPNO</t>
  </si>
  <si>
    <t>REKAPITULACIJA ZA TROŠKOVNIK KRAJOBRAZNOG UREĐENJA</t>
  </si>
  <si>
    <t>1. + 2. UKUPNO:</t>
  </si>
  <si>
    <t>UKUPNO BEZ PDV-a</t>
  </si>
  <si>
    <t>SVEUKUPNO SA PDV-om</t>
  </si>
  <si>
    <t>SVEUKUPNA REKAPITULACIJA ZA TROŠKOVNIK 
IZGRADNJA TRGA NIKOLA TESLA (KIC)</t>
  </si>
  <si>
    <t>UKUPNO GRAĐEVINSKO-OBRTNIČKI RADOVI:</t>
  </si>
  <si>
    <t>PDV (25%):</t>
  </si>
  <si>
    <t>NARUČITELJ: Grad Gospić, Budačka 55,  53000 Gospić</t>
  </si>
  <si>
    <t xml:space="preserve">(naziv, adresa i sjedište ponuditelja, OIB)
</t>
  </si>
  <si>
    <t xml:space="preserve">PONUDITELJ: </t>
  </si>
  <si>
    <t>NARUČITELJ: Grad Gospić, Budačka 55, 53000 Gospić</t>
  </si>
  <si>
    <t>PONUDITELJ:</t>
  </si>
  <si>
    <t>Upute za popunjavanje: popunjava se samo stupac E označen plavom bojom  - Jedinična cijena (bez PDV-a), ostala polja se automatski popunjavaju.</t>
  </si>
  <si>
    <t>JEDINIČNA CIJENA (bez PDV-a)</t>
  </si>
  <si>
    <t>JEDINIČNA CIJENA 
(bez PDV-a)</t>
  </si>
  <si>
    <t>kmpl</t>
  </si>
  <si>
    <t>PREDMET NADMETANJA: Izgradnja trga Nikola Tesla (KIC) - Faza I., ev. br. JNMV-01/20</t>
  </si>
  <si>
    <r>
      <rPr>
        <b/>
        <sz val="11"/>
        <color rgb="FF000000"/>
        <rFont val="Calibri"/>
        <family val="2"/>
        <charset val="238"/>
      </rPr>
      <t xml:space="preserve">Ručni i strojni iskop u materijalu "C" kategorije za temelj postamenta kipa. </t>
    </r>
    <r>
      <rPr>
        <sz val="11"/>
        <color theme="1"/>
        <rFont val="Calibri"/>
        <family val="2"/>
        <charset val="238"/>
        <scheme val="minor"/>
      </rPr>
      <t>Dubina kopanja je 30 cm.  Rad obuhvaća iskop viška tla s utovarom u prijevozno sredstvo, prijevoz na deponiju i radove na planiranju iskopanih površina.  U cijenu je uključena i taksa deponije. Obračun po m3.</t>
    </r>
  </si>
  <si>
    <t>2.3.1. iskop zemlje za temelj postamenta kipa  (T10)</t>
  </si>
  <si>
    <r>
      <t>3.1.1.</t>
    </r>
    <r>
      <rPr>
        <b/>
        <sz val="11"/>
        <color rgb="FF000000"/>
        <rFont val="Calibri"/>
        <family val="2"/>
        <charset val="238"/>
      </rPr>
      <t xml:space="preserve"> T10</t>
    </r>
    <r>
      <rPr>
        <sz val="11"/>
        <color theme="1"/>
        <rFont val="Calibri"/>
        <family val="2"/>
        <charset val="238"/>
        <scheme val="minor"/>
      </rPr>
      <t xml:space="preserve">- temelji su dim. 0,3x0,8m, temeljna ploča je h=0,3m, nadzemni zidovi su širine 0,2-0,68 m, visine 1,1m, završna gornja ploča postamenta je h=0,2m. </t>
    </r>
  </si>
  <si>
    <r>
      <t>3.2.1</t>
    </r>
    <r>
      <rPr>
        <b/>
        <sz val="11"/>
        <color rgb="FF000000"/>
        <rFont val="Calibri"/>
        <family val="2"/>
        <charset val="238"/>
      </rPr>
      <t>. PZ01</t>
    </r>
    <r>
      <rPr>
        <sz val="11"/>
        <color theme="1"/>
        <rFont val="Calibri"/>
        <family val="2"/>
        <charset val="238"/>
        <scheme val="minor"/>
      </rPr>
      <t xml:space="preserve">- potporni zid je L presjeka, ukupne visine 2 m, debljina zida je 0,25m, dim. stope su 0,65x0,4 m.   </t>
    </r>
  </si>
  <si>
    <r>
      <t>3.2.2.</t>
    </r>
    <r>
      <rPr>
        <b/>
        <sz val="11"/>
        <color rgb="FF000000"/>
        <rFont val="Calibri"/>
        <family val="2"/>
        <charset val="238"/>
      </rPr>
      <t xml:space="preserve"> PZ02</t>
    </r>
    <r>
      <rPr>
        <sz val="11"/>
        <color theme="1"/>
        <rFont val="Calibri"/>
        <family val="2"/>
        <charset val="238"/>
        <scheme val="minor"/>
      </rPr>
      <t xml:space="preserve">- potporni zid je L presjeka, ukupne visine 1,5 m, debljina zida je 0,25m, dim. stope su 0,65x0,4 m.   </t>
    </r>
  </si>
  <si>
    <r>
      <t>3.3.1</t>
    </r>
    <r>
      <rPr>
        <b/>
        <sz val="11"/>
        <color rgb="FF000000"/>
        <rFont val="Calibri"/>
        <family val="2"/>
        <charset val="238"/>
      </rPr>
      <t>. P002</t>
    </r>
    <r>
      <rPr>
        <sz val="11"/>
        <color theme="1"/>
        <rFont val="Calibri"/>
        <family val="2"/>
        <charset val="238"/>
        <scheme val="minor"/>
      </rPr>
      <t xml:space="preserve">- ploča je debljine 0,1m, gonji temelj je presjeka 0,25x0,35m, a donji (PZ03) je presjeka 0,25x0,8 m.   </t>
    </r>
  </si>
  <si>
    <r>
      <t>3.4.1</t>
    </r>
    <r>
      <rPr>
        <b/>
        <sz val="11"/>
        <color rgb="FF000000"/>
        <rFont val="Calibri"/>
        <family val="2"/>
        <charset val="238"/>
      </rPr>
      <t xml:space="preserve"> P001</t>
    </r>
    <r>
      <rPr>
        <sz val="11"/>
        <color theme="1"/>
        <rFont val="Calibri"/>
        <family val="2"/>
        <charset val="238"/>
        <scheme val="minor"/>
      </rPr>
      <t xml:space="preserve">- ploča je debljine 0,1m, gonji temelj je presjeka 0,25x0,35m, a donji (PZ03) je presjeka 0,25x0,8 m.   </t>
    </r>
  </si>
  <si>
    <t xml:space="preserve">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i slično.Pod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
Davanjem ponude Ponuditelj se obvezuje da će pravovremeno nabaviti sav materijal opisan u pojedinim stavkama troškovnika.
Ukoliko opis pojedine stavke dovodi Ponuditelja u nedoumicu o načinu izvedbe, treba pravovremeno tražiti objašnjenje od Naručitelja.
</t>
  </si>
  <si>
    <r>
      <rPr>
        <b/>
        <sz val="11"/>
        <color rgb="FF000000"/>
        <rFont val="Calibri"/>
        <family val="2"/>
        <charset val="238"/>
      </rPr>
      <t xml:space="preserve">Dobava materijala i izvedba arm. betonskih temelja, nadzemnih zidova i ploča za postament kipa,  beton je klase C30/37. </t>
    </r>
    <r>
      <rPr>
        <sz val="11"/>
        <color theme="1"/>
        <rFont val="Calibri"/>
        <family val="2"/>
        <charset val="238"/>
        <scheme val="minor"/>
      </rPr>
      <t>Sve izvoditi prema nacrtima i detalju iz glavnog građevinskog projekta te prema detalju izvođača kamenorezačkih radova. Rad obuhvaća sve radnje oko armature,  postave i skidanje oplate te njegu betona nakon ugradnje. Obračun po m3.</t>
    </r>
  </si>
  <si>
    <r>
      <rPr>
        <b/>
        <sz val="11"/>
        <color rgb="FF000000"/>
        <rFont val="Calibri"/>
        <family val="2"/>
        <charset val="238"/>
      </rPr>
      <t>Dobava materijala i izvedba arm. betonskih potpornih zidova oznake PZ01 i PZ02, beton je klase C30/37.</t>
    </r>
    <r>
      <rPr>
        <sz val="11"/>
        <color theme="1"/>
        <rFont val="Calibri"/>
        <family val="2"/>
        <charset val="238"/>
        <scheme val="minor"/>
      </rPr>
      <t xml:space="preserve"> Sve izvoditi prema nacrtima i detaljima (detalji "A" i "B" u glavnom građevinskom projektu). Rad obuhvaća sve radnje oko armature (B500), izvođenje podložnog betona,   postave i skidanje oplate te njegu betona nakon ugradnje. Obračun po m3.</t>
    </r>
  </si>
  <si>
    <r>
      <rPr>
        <b/>
        <sz val="11"/>
        <color rgb="FF000000"/>
        <rFont val="Calibri"/>
        <family val="2"/>
        <charset val="238"/>
      </rPr>
      <t>Dobava materijala i izvedba arm. betonskih kosih ploča (nagib je oko 30°) s pripadajućim temeljima  (PZ03), beton je klase C30/37.</t>
    </r>
    <r>
      <rPr>
        <sz val="11"/>
        <color theme="1"/>
        <rFont val="Calibri"/>
        <family val="2"/>
        <charset val="238"/>
        <scheme val="minor"/>
      </rPr>
      <t xml:space="preserve"> Sve izvoditi prema nacrtima i detaljima (</t>
    </r>
    <r>
      <rPr>
        <i/>
        <sz val="11"/>
        <color rgb="FF000000"/>
        <rFont val="Calibri"/>
        <family val="2"/>
        <charset val="238"/>
      </rPr>
      <t>P00</t>
    </r>
    <r>
      <rPr>
        <sz val="11"/>
        <color theme="1"/>
        <rFont val="Calibri"/>
        <family val="2"/>
        <charset val="238"/>
        <scheme val="minor"/>
      </rPr>
      <t>2 je oznaka pozicije u glavnom građevinskom projektu). Rad obuhvaća sve radnje oko armature (B500B),  postave i skidanje oplate te njegu betona nakon ugradnje. Obračun po m3.</t>
    </r>
  </si>
  <si>
    <r>
      <rPr>
        <b/>
        <sz val="11"/>
        <color rgb="FF000000"/>
        <rFont val="Calibri"/>
        <family val="2"/>
        <charset val="238"/>
      </rPr>
      <t>Dobava materijala i izvedba arm. betonskih kose ploče rampe (nagib je oko 25%)  s pripadajućim temeljima, beton je klase C30/37.</t>
    </r>
    <r>
      <rPr>
        <sz val="11"/>
        <color theme="1"/>
        <rFont val="Calibri"/>
        <family val="2"/>
        <charset val="238"/>
        <scheme val="minor"/>
      </rPr>
      <t xml:space="preserve"> Sve izvoditi prema nacrtima i detaljima (P001 je oznaka pozicije u glavnom građevinskom projektu, a detalj je "C"). Rad obuhvaća sve radnje oko armature (B500B),  postave i skidanje oplate te njegu betona nakon ugradnje. Obračun po m3.</t>
    </r>
  </si>
  <si>
    <r>
      <rPr>
        <b/>
        <sz val="11"/>
        <color rgb="FF000000"/>
        <rFont val="Calibri"/>
        <family val="2"/>
        <charset val="238"/>
      </rPr>
      <t xml:space="preserve">Izvedba obloge kosih betonskih ploha (P002) opisane u stavci 3.3. ovog troškovnika od postojećih kamenih klesanaca opisanih u stavci 1.5. ovog troškovnika. </t>
    </r>
    <r>
      <rPr>
        <sz val="11"/>
        <color theme="1"/>
        <rFont val="Calibri"/>
        <family val="2"/>
        <charset val="238"/>
        <scheme val="minor"/>
      </rPr>
      <t xml:space="preserve">Klesanci se slažu ortogonalno u redove sa zidarskim vezom.  Prije ugradnje potrebno je pažljivo mehanički ukloniti postojeći mort s lica i bočnih stranica klesanaca koristeći odgovarajući ručni alat. Površina lica klesanaca potrebno je očistiti pranjem vodom po kontroliranim tlakom. Klesanci se polažu u mort i fuge na bazi vapna  te sve pripremiti za premazivanje s hidrofobnim sredstvom. Obračun po m2. </t>
    </r>
  </si>
  <si>
    <r>
      <rPr>
        <b/>
        <sz val="11"/>
        <color rgb="FF000000"/>
        <rFont val="Calibri"/>
        <family val="2"/>
        <charset val="238"/>
      </rPr>
      <t>Završna zaštita površine.</t>
    </r>
    <r>
      <rPr>
        <sz val="11"/>
        <color theme="1"/>
        <rFont val="Calibri"/>
        <family val="2"/>
        <charset val="238"/>
        <scheme val="minor"/>
      </rPr>
      <t xml:space="preserve"> Premazivanje kamene obloge iz stavke 4.2. ovog troškovnika bezbojnim zaštitnim hidrofobnim sredstvom na bazi voska kojim se postiže vodoodbojnost. Uključivo nabava i doprema sveg potrebnog materijala. Obračun po m2.</t>
    </r>
  </si>
  <si>
    <r>
      <rPr>
        <b/>
        <sz val="11"/>
        <color rgb="FF000000"/>
        <rFont val="Calibri"/>
        <family val="2"/>
        <charset val="238"/>
      </rPr>
      <t>Izrada i montaža zaštitne kutije za podni reflektor.</t>
    </r>
    <r>
      <rPr>
        <sz val="11"/>
        <color theme="1"/>
        <rFont val="Calibri"/>
        <family val="2"/>
        <charset val="238"/>
        <scheme val="minor"/>
      </rPr>
      <t xml:space="preserve"> Dimenzije  peterostrane kutije su 350x350x350mm, materijal tri bočne vertiklane stranice su inox limovi d=5 mm, a ostale dvije stranice su od inox valovitog pletiva, debljina žice je 3 mm, širina oka je 30 mm, sve od inox-a, limovi i žice su međusobno zavareni.
Zaštitna kutija se fiksira na betonski temelj inox ankerima i tiplama.  Materijal izrade su čelični limovi,  pocinčani i plastificirani u boji prema odabiru arhitekta,  svi spojni materijali su od inox-a.  Obračun po komadu.
</t>
    </r>
  </si>
  <si>
    <r>
      <rPr>
        <b/>
        <sz val="11"/>
        <rFont val="Calibri"/>
        <family val="2"/>
        <charset val="238"/>
      </rPr>
      <t>Dobava i montaža podne obloge kafića od drva egzote.</t>
    </r>
    <r>
      <rPr>
        <sz val="11"/>
        <rFont val="Calibri"/>
        <family val="2"/>
        <charset val="238"/>
        <scheme val="minor"/>
      </rPr>
      <t xml:space="preserve"> Dimenzije dasake su 100x20 mm, klasa A, vrsta drva  je ipe laoapacho. U cijeni je podkonstrukcija od iste vrste drva, svi spojni materijali su od inox-a. Obračun po m2. 
</t>
    </r>
  </si>
  <si>
    <r>
      <rPr>
        <b/>
        <sz val="11"/>
        <color theme="1"/>
        <rFont val="Calibri"/>
        <family val="2"/>
        <charset val="238"/>
      </rPr>
      <t>Katastarsko snimanje</t>
    </r>
    <r>
      <rPr>
        <sz val="11"/>
        <color theme="1"/>
        <rFont val="Calibri"/>
        <family val="2"/>
        <charset val="238"/>
      </rPr>
      <t xml:space="preserve"> svih građevinskih dijelova lomova i objekata, te priključaka na postojeći cjevovod. Uključeno iscrtavanje fazonskih komada i armatura na cjevovodu. Obračun po komadu.
</t>
    </r>
  </si>
  <si>
    <r>
      <rPr>
        <b/>
        <sz val="11"/>
        <color theme="1"/>
        <rFont val="Calibri"/>
        <family val="2"/>
        <charset val="238"/>
        <scheme val="minor"/>
      </rPr>
      <t xml:space="preserve">Tlačno ispitivanje </t>
    </r>
    <r>
      <rPr>
        <sz val="11"/>
        <color theme="1"/>
        <rFont val="Calibri"/>
        <family val="2"/>
        <charset val="238"/>
        <scheme val="minor"/>
      </rPr>
      <t xml:space="preserve">montiranih priključnih cjevovoda do objekta na nepropusnost, komisijski, pomoću vode, na odgovarajući tlak, uključivo montažu i demontažu privremenog dovoda vode i spojeva, aparata za tlačenje s manometrom i kontrolnim manometrom, punjenje cjevovoda vodom, ispuštanje vode i ispravak eventualnih neispravnosti. Prije punjenja cjevovoda vodom mora biti izvršeno djelomično zatrpavanje cijevi,osim na mjestima spojeva, da bi se dobilo na sigurnosti, tj. da ne bi tlak pomaknuo cijevi. Sve ostalo prema uputama za tlačnu probu. Ispitivanje provesti prema uputstvima ovlaštenog komunalnog poduzeća i tehničim uvjetima projekta. Ispitivanje se vrši uz prisustvo nadzornog inženjera i predstavnika ovlaštenog komunalnog poduzeća. O tlačnom ispitivanju voditi zapisnik sa potpisom izvršioca ispitivanja, nazdornog inženjera i odgovornih osoba. U cijenu uračunata nabava i doprema vode pumpe i mjernog uređaja, kao i ostalog potrebnog pribora za provedbu tlačne probe sve prema odluci komunalnog poduzeća.
</t>
    </r>
  </si>
  <si>
    <r>
      <rPr>
        <b/>
        <sz val="11"/>
        <color theme="1"/>
        <rFont val="Calibri"/>
        <family val="2"/>
        <charset val="238"/>
        <scheme val="minor"/>
      </rPr>
      <t xml:space="preserve">Ispiranje i dezinfekcija cjevovoda </t>
    </r>
    <r>
      <rPr>
        <sz val="11"/>
        <color theme="1"/>
        <rFont val="Calibri"/>
        <family val="2"/>
        <charset val="238"/>
        <scheme val="minor"/>
      </rPr>
      <t xml:space="preserve">priključnih cjevovoda do objekta prema Općim uputstvima ovlaštenog komunalnog poduzeća, sanitarnog inspektora  kao i tehničkim uvjetima  preko komora sve prema naputku nadležnih. Dezinfekciju treba vršiti do se ne postigne kvaliteta propisana "Pravilnikom o higijenskoj ispravnosti vode koja služi za javnu opskrbu stanovništva kao vode za piće, o čemu treba dobiti atest. Dezinfekcija se smatra uspješno provedena pošto analizirani uzorak dade zadovoljavajuće rezultate. U stavku je uračunat sav utrošak vode i dezinfekcijskih sredstava. </t>
    </r>
  </si>
  <si>
    <r>
      <rPr>
        <b/>
        <sz val="11"/>
        <color theme="1"/>
        <rFont val="Calibri"/>
        <family val="2"/>
        <charset val="238"/>
        <scheme val="minor"/>
      </rPr>
      <t>Utvrđivanje, obilježavanje (iskolčenje)</t>
    </r>
    <r>
      <rPr>
        <sz val="11"/>
        <color theme="1"/>
        <rFont val="Calibri"/>
        <family val="2"/>
        <charset val="238"/>
        <scheme val="minor"/>
      </rPr>
      <t xml:space="preserve"> i nadzor položaja i dubina postojećih instalacija na temelju podataka nadležnih organizacija i odgovornog tehničkog osoblja, detekcijom ili iskopom kontrolnih prokopa kako za vrijeme izvođenja radova ne bi došlo do oštećenja instalacija i vodova. Za sve instalacije potrebno je ishoditi odobrenje i suglasnosti od odgovorne tehničke službe vezano za izvođenje radova i zaštitu instalacija te postupiti po zahtjevima odgovorne tehničke službe za svaku instalaciju posebno. Kopanje probnih šliceva na karakterističnim mjestima sa eventualnim strojnim zasjecanjem kolničke konstrukcije, ručni iskop. Obuhvača se rad na pažljivom ručnom iskopu probnih šliceva na mjestima koje odredi (odobri) nadzorni inženjer radi utvrđivanja položaja (visinski i tlocrtno) pojedinih instalacija do dubine iskopa cjevovoda i širine cca 0.80 m, kao i sav potreban odvoz. Uračunati sav potreban materijal i rad. Iskope ograditi i osigurati po propisima zaštite na radu. Ovu stavku utvrditi na licu mjesta sukladno traženju nadzornog inženjera, a zbog nejasnoća glede postojećih instalacija.</t>
    </r>
  </si>
  <si>
    <r>
      <rPr>
        <b/>
        <sz val="11"/>
        <color theme="1"/>
        <rFont val="Calibri"/>
        <family val="2"/>
        <charset val="238"/>
        <scheme val="minor"/>
      </rPr>
      <t>Provedba mjera zaštite na radu</t>
    </r>
    <r>
      <rPr>
        <sz val="11"/>
        <color theme="1"/>
        <rFont val="Calibri"/>
        <family val="2"/>
        <charset val="238"/>
        <scheme val="minor"/>
      </rPr>
      <t xml:space="preserve"> te osiguranje radilišta prije početka i u toku izvođenja radova. Potrebno je osigurati privremene prilaze  preko rovova dok traju radovi. Provedba prometne regulacije na dionicama gdje će se izvoditi radovi  u smislu skretanja prometa radi nesmetanog izvođenja radova.</t>
    </r>
  </si>
  <si>
    <r>
      <rPr>
        <b/>
        <sz val="11"/>
        <color theme="1"/>
        <rFont val="Calibri"/>
        <family val="2"/>
        <charset val="238"/>
        <scheme val="minor"/>
      </rPr>
      <t>Odvoz nadzemnog hidranta i cijevi</t>
    </r>
    <r>
      <rPr>
        <sz val="11"/>
        <color theme="1"/>
        <rFont val="Calibri"/>
        <family val="2"/>
        <charset val="238"/>
        <scheme val="minor"/>
      </rPr>
      <t>, kamionom, na udaljenost do 15 km na mjesto koje odredi nadzorni inženjer, gdje se materijal može zbrinuti. U cijenu je uračunat utovar, istovar, novčane naknade, te čekanje radnika i kamiona. Obračun po kg.</t>
    </r>
  </si>
  <si>
    <r>
      <rPr>
        <b/>
        <sz val="11"/>
        <color theme="1"/>
        <rFont val="Calibri"/>
        <family val="2"/>
        <charset val="238"/>
        <scheme val="minor"/>
      </rPr>
      <t xml:space="preserve">Dovoz, postavljanje u pogonsko stanje </t>
    </r>
    <r>
      <rPr>
        <sz val="11"/>
        <color theme="1"/>
        <rFont val="Calibri"/>
        <family val="2"/>
        <charset val="238"/>
        <scheme val="minor"/>
      </rPr>
      <t xml:space="preserve">demontiranje i odvoz svih uređaja, postrojenja , pribora, građevinskih strojeva, transportnih sredstava, oplata, ukručenja, uređaja snabdijevanja i prostorija za smještaj potrebnih za stručno izvođenje radova u ugovorenom roku, prema tehničkoj dokumentaciji provođenja radova opisanih u slijedećim pozicijama.
Ovom pozicijom potrebno je obuhvatiti postavljanje prvobitnog stanja svih površina koje su privremeno korištene kao radne i skladišne, obnavljanje svih korištenih puteva, saniranje oštećenja uzrokovanih privremenim deponijama materijala, te priključci za vodu, struju i ostalih instalacija za potrebe gradilišta.
</t>
    </r>
  </si>
  <si>
    <r>
      <rPr>
        <b/>
        <sz val="11"/>
        <color theme="1"/>
        <rFont val="Calibri"/>
        <family val="2"/>
        <charset val="238"/>
        <scheme val="minor"/>
      </rPr>
      <t>Iskop zemlje</t>
    </r>
    <r>
      <rPr>
        <sz val="11"/>
        <color theme="1"/>
        <rFont val="Calibri"/>
        <family val="2"/>
        <charset val="238"/>
        <scheme val="minor"/>
      </rPr>
      <t xml:space="preserve"> bez obzira na kategoriju tla za rovove cjevovoda širine 80 cm i dubine po projektu za priključak hidrantskog vodovoda.  Iskop se uglavnom predviđa strojno, dok se ručno predviđa samo na mjestima gdje se iskop ne može izvršiti mehanizacijom, gdje se preklapaju budući podzemni objekti drugih komunalnih instalacija. (80% strojno, a 20% ručnog iskopa). Rad na iskopu obuhvaća rezanje, rušenje, odvoz te pravilno zasjecanje bočnih strana i grubo planiranje dna rova sa svim potrebnim radom i materijalom. Naročito obratiti pažnju na širinu i dubinu rova da slijedi niveletu iskopa. Donji dio iskopa potrebno je izvesti ručno ako stvarno stanje na terenu dozvoljava ručni rad.   U cijenu uključen iskop bez obzira na eventualno crpljenjem oborinske, odnosno podzemne vode i otežanog rada radi razupirača. Eventualni višak iskopa kod zadane obračunske širine za određene profile mora se uzeti u obzir, jer se to neće priznavati. Iskopano tlo odbacuje se u stranu unutar radnog pojasa i naknadno se odvozi u cijelosti. Odlaganje iskopanog materijala se vrši cca 1 m od rova. </t>
    </r>
  </si>
  <si>
    <t>Nabava, doprema i izrada podloge (posteljice) za polaganje vodovodnih cijevi u dnu rova, debljine 10 cm od rastresitog materijala (pijesak). Obračun po m3 podloge uključivo nabava materijala, transport, razastiranje, planiranje, te nabijanje. Posteljicu izvesti sa potrebnim stupnjem zbijenosti (Sz ≥ 95%).</t>
  </si>
  <si>
    <r>
      <rPr>
        <b/>
        <sz val="11"/>
        <color theme="1"/>
        <rFont val="Calibri"/>
        <family val="2"/>
        <charset val="238"/>
        <scheme val="minor"/>
      </rPr>
      <t>Nabava, doprema i zatrpavanje tj izrada obloge</t>
    </r>
    <r>
      <rPr>
        <sz val="11"/>
        <color theme="1"/>
        <rFont val="Calibri"/>
        <family val="2"/>
        <charset val="238"/>
        <scheme val="minor"/>
      </rPr>
      <t xml:space="preserve"> vodovodne cijevi nakon montaže i tlačne probe sitnim kvalitetnim zamjenskim zemljanim materijalom ili pijeskom, s nabijanjem (sve prema naputku nadzornog inženjera). Nakon položenih cijevi na isplanirano i zbijeno dno,  materijal treba nasuti do 30 cm iznad tjemena cijevi, ali tako da se ne zatrpavaju spojevi cijevi, do izvršenja tlačne probe. Tek po uspješno izvršenoj tlačnoj probi zatrpavanje se vrši do prije spomenute visine nadsloja, uz bočno nabijanje. Zahtijeva se simetrično zatrpavanje i zbijanje materijala istovremeno s obje strane cijevi. Ugrađivanje i nabijanje vršiti u slojevima od 20 cm. U stavku je uključeno eventualno prosijavanje materijala zbog potrebne korekcije granulometrijskog sastava. Utvrđivanje nasipa izvesti sa potrebnim stupnjem zbijenosti (Sz ≥ 95%). Obračun po m3 ugrađenog materijala. Cijena obuhvaća razvoz, ubacivanje, razastiranje i nabijanje rastresitog materijala. 
</t>
    </r>
  </si>
  <si>
    <r>
      <rPr>
        <b/>
        <sz val="11"/>
        <color theme="1"/>
        <rFont val="Calibri"/>
        <family val="2"/>
        <charset val="238"/>
        <scheme val="minor"/>
      </rPr>
      <t>Zatrpavanje cjevovoda i građevinskih jama</t>
    </r>
    <r>
      <rPr>
        <sz val="11"/>
        <color theme="1"/>
        <rFont val="Calibri"/>
        <family val="2"/>
        <charset val="238"/>
        <scheme val="minor"/>
      </rPr>
      <t xml:space="preserve"> vrši se nakon uspješne tlačne probe zamjenskim materijalom. Prije zatrpavanja obvezno pregledati cjevovod i ustanoviti da nema nekih mehaničkih oštećenja ili eventualnih pomaka. Nakon toga pristupa se zatrpavanju u slojevima od 30 cm s pažljivim nabijanjem rastresitim zamjenskim materijalom prema naputku nadzornog inženjera (predviđa se zamjenski materijal-obračun prema stvarnom stanju). Rad se predviđa dijelom ručno, a dijelom strojno. Ručno je predviđeno do 20%, a ostalo strojno. Zbijenost zatrpanog rova mora biti tolika da ne dođe do naknadnog slijegavanja tj vršiti  postepeno zbijanje do potrebnog stupnja zbijenosti Me=50 MN/m2 ili Sz 100%, kako ne bi dolazilo do naknadnog slijeganja. U stavku uračunati i nabavu i dopremu zamjenskog materijala.  Po završetku nabijanja, izvršiti ispitivanje zbijenosti, što je također sastavni dio cijene. Zatrpavanjem završnog sloja je potrebno vratiti u prvobitno stanje zatečenog stanja na terenu, tj izvršiti sve radnje za dovođenje u konačnu namjenu istog za pripremu kolničke konstrukcije  ( kolnička ili pješačka konstrukcija, tj dovesti završni sloj u prvobitno stanje koje je narušeno prilikom iskopa). </t>
    </r>
  </si>
  <si>
    <r>
      <rPr>
        <b/>
        <sz val="11"/>
        <color theme="1"/>
        <rFont val="Calibri"/>
        <family val="2"/>
        <charset val="238"/>
        <scheme val="minor"/>
      </rPr>
      <t>Odvoz kompletnog materijala</t>
    </r>
    <r>
      <rPr>
        <sz val="11"/>
        <color theme="1"/>
        <rFont val="Calibri"/>
        <family val="2"/>
        <charset val="238"/>
        <scheme val="minor"/>
      </rPr>
      <t xml:space="preserve"> od iskopa, kamionom, na udaljenost do 15 km na mjesto koje odredi nadzorni inženjer, gdje se materijal može zbrinuti. U cijenu je uračunat utovar, istovar, grubo razastiranje, te čekanje radnika i kamiona. Obračun po m3 zemlje u sraslom stanju.</t>
    </r>
  </si>
  <si>
    <t>NAPOMENA 1:  U slučaju nabave armature od stranog proizvođača uz svaki uređaj trebaju biti upute za montažu, spajanje na izvor energije i korištenje obavezno na hrvatskom jeziku, certifikati za svaki dio uređaja i atest za cjelokupan uređaj i garanciju. Obavezno uračunati vračanje u prvobitno stanje svih elemenata na kojima su izvršeni bilo kakvi radovi na koje su utjecali radovi na izvođenju vodovoda.</t>
  </si>
  <si>
    <t>Nabava, doprema i  ugradnja fazonskih komada i armatura kvalitete materijala prema važećim standardima za ugradnju u vodovodni sustav za izvedbu VANJSKOG NADZEMOG HIDRANTA DN 100 za nazivni tlak PN 16, dubina ugradnje 1,0 m, priključak vatrogasnih cijevi 2B 1A,  s potrebnim spojnim i brtvenim materijalom, materijal izvedbe rigidnog stupa je od inox-a, glava je od lijevanog aluminija u boji prema odabiru nadzora, proizvod. U cijenu uključiti samostojeći ormar za vanjski nadzemni hidrant sa pripadajućom opremom. Uključeno ozidavanje suhozidom od pune opeke. Obračun po kompletu ugrađenog nadzemnog hidranta.</t>
  </si>
  <si>
    <t xml:space="preserve">Ispitivanje instalacije vodovoda nakon polaganja i montaže cjevovoda na ispitni pritisak od 15 bara odnosno duplo većim tlakom od pogonskog (pogonski tlak daje ovlašteno komunalno poduzeće). Mrežu držati pod tlakom min. 2,0 sata.  O tlačnom ispitivanju voditi zapisnik sa potpisom izvršioca ispitivanja, nadzornog inženjera i odgovornih osoba. Rezultat tlačnog ispitivanja obvezno evidentirati u građvinski dnevnik. U stavku je uključena dobava pumpe i mjernog uređaja kao i ostalog potrebnog pribora za provedbu tlačne probe. U cijenu ulazi vodoopskrbna mreža u objektu.
</t>
  </si>
  <si>
    <t xml:space="preserve">NAPOMENA: Radove treba izvesti točno prema opisu troškovnika,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nadzora u svim pitanjima koja se odnose na izbor i obradu materijala i način izvedbe pojedinih detalja, ukoliko to nije već detaljno opisano troškovnikom, a naročito u slučajevima kada se zahtjeva izvedba van propisanih standarda. Sav materijal za izgradnju mora biti kvalitetan i mora odgovarati opisu troškovnika i postojećim građevinskim propisima. U slučaju da opis pojedine stavke nije dovoljno jasan, mjerodavna je samo uputa i tumačenje projektanta/nadzora. O tome se izvođač treba informirati već prilikom sastavljanja jedinične cijene. Svi elementi fekalne kanalizacije izvode se kao vodonepropusni i za takve izvedene mora se pribavitit atest o vodonepropusnosti. </t>
  </si>
  <si>
    <t>Nabava, doprema i izrada podloge (posteljice) za polaganje kanalizacijskih cijevi u dnu rova, debljine 10 cm od rastresitog materijala (pijesak). Obračun po m3 podloge uključivo nabava materijala, transport, razastiranje, planiranje, te nabijanje. Posteljicu izvesti sa potrebnim stupnjem zbijenosti (Sz ≥ 95%)</t>
  </si>
  <si>
    <t xml:space="preserve">Nabava, doprema i zatrpavanje tj izrada obloge kanalizacijske cijevi nakon montaže i vodoneropusne probe sitnim kvalitetnim zemljanim materijalom ili pijeskom, s nabijanjem (sve prema naputku nadzornog inženjera). Nakon položenih cijevi na isplanirano i zbijeno dno,  materijal treba nasuti do 30 cm iznad tjemena cijevi, ali tako da se ne zatrpavaju spojevi cijevi, do izvršenja tlačne probe. Tek po uspješno izvršenoj tlačnoj probi zatrpavanje se vrši do prije spomenute visine nadsloja, uz bočno nabijanje. Zahtijeva se simetrično zatrpavanje i zbijanje materijala istovremeno s obje strane cijevi. Ugrađivanje i nabijanje vršiti u slojevima od 20 cm. U stavku je uključeno eventualno prosijavanje materijala zbog potrebne korekcije granulometrijskog sastava. Utvrđivanje nasipa izvesti sa potrebnim stupnjem zbijenosti (Sz ≥ 95%). Obračun po m3 ugrađenog materijala. Cijena obuhvaća razvoz, ubacivanje, razastiranje i nabijanje rastresitog materijala. 
</t>
  </si>
  <si>
    <t xml:space="preserve">Zatrpavanje cjevovoda i građevinskih jama vrši se nakon uspješne tlačne probe za provjeru nepropusnosti. Prije zatrpavanja obvezno pregledati cjevovod i ustanoviti da nema nekih mehaničkih oštećenja ili eventualnih pomaka. Nakon toga pristupa se zatrpavanju u slojevima od 30 cm s pažljivim nabijanjem rastresitim zamjenskim materijalom prema naputku nadzornog inženjera (predviđa se zamjenski materijal-obračun prema stvarnom stanju). Rad se predviđa dijelom ručno, a dijelom strojno. Ručno je predviđeno do 20%, a ostalo strojno. Zbijenost zatrpanog rova mora biti tolika da ne dođe do naknadnog slijegavanja tj vršiti  postepeno zbijanje do potrebnog stupnja zbijenosti Me ≥ 50 MN/m2 ili Sz ≥ 100%, kako ne bi dolazilo do naknadnog slijeganja. U stavku uračunati i nabavu i dopremu zamjenskog materijala.  Po završetku nabijanja, izvršiti ispitivanje zbijenosti, što je također sastavni dio cijene. Zatrpavanjem završnog sloja je potrebno vratiti u prvobitno stanje zatečenog stanja na terenu, tj izvršiti sve radnje za dovođenje u konačnu namjenu istog za pripremu kolničke konstrukcije  ( kolnička ili pješačka konstrukcija, tj dovesti završni sloj u prvobitno stanje koje je narušeno prilikom iskopa). </t>
  </si>
  <si>
    <t>Nabava, doprema i ugradnja tj betoniranje revizionih okana koji se rekonstruiraju, sve  izvršiti na mjestima označenim u nacrtima. Izvedba kompletnog vodonepropusnog revizionog okana od betona C30/37. Oplata za armirano betonaske radove se izvodi kao dvostrana glatka oplata. Prosječna visina okana iznosi 1,8 m. Zidovi i dno revizionog okana debljine 20 cm se izvode u betonu C30/37 sa najmanje 350 kg cementa na 1 m3 betonske smjese uz dodatak aditiva za postizanje potpune vodonepropusnosti betona i otpornosti na agresivne vode. Beton treba ugrađivati u slojevima do 30 cm i nabijati pervibratorima. Unutarnje površine revizionog okana zaglađuju se cementnim mortom, te zatvaraju eventualno nastale pukotine i gnijezda u betonu uključivo izradu vodonepropusnog premaza otpornog na isparavanje kanalskih voda kao i iznutra okno ožbukati cementnom žbukom u dva sloja (2 cm + 1 cm) uz dodatak srestava za vodonepropusnost. Ljevano željezni kanalski poklopac dimenzija 600 x 600 mm 400 kn sa postavljanjem u cementni mort kao i lijevano željezne kanalske stupaljke također su uključene u cijenu.</t>
  </si>
  <si>
    <t xml:space="preserve"> Okna su svijetlog otvora 100x60 i 60x60cm sa stijenkama i dnom debljine 20 cm, dubine prema koti izlaznog kanala. Poklopac je lijevano-željezni tipski, teške izvedbe (400 kN). Kinete i kosine izvesti pažljivo zahvaćajući  1/2 cijevi i zagladiti do crnog sjaja. Obračun se vrši po komadu potpuno završenog revizijskog okna. Beton mora biti vodonepropusan  i mora biti otporan na mraz i soljenje. 
U cijenu uračunato nabava, doprema i ugradnja sveg navedenog materijala, čišćenje i priprema gornje površine podloge, odnosno oplate, priprema, doprema i ugradnja betona, izravnanje do projektirane kote, zaštita i njega betona, kontrola kvalitete i zbijenosti betona, montaža armature, stupaljki i poklopaca.</t>
  </si>
  <si>
    <t xml:space="preserve">NAPOMENA: U slučaju nabave armature od stranog proizvođača uz svaki uređaj trebaju biti upute za montažu, spajanje na izvor energije i korištenje obavezno na hrvatskom jeziku, certifikati za svaki dio uređaja i atest za cjelokupan uređaj i garanciju. Obavezno uračunati vračanje u prvobitno stanje svih elemenata na kojima su izvršeni bilo kakvi radovi na koje su utjecali radovi na izvođenju kanalizacije.
</t>
  </si>
  <si>
    <t xml:space="preserve">Nabava doprema i ugradnja PVC cijevi  za oborinsku kanalizaciju, (SDR 41)  spoj na naglavak sa gumenom brtvom. U stavci su obračunati izrada spojeva cijevi, sav montažni materijal i fazonski komadi a spojeve na reviziona okna te sav ostali potrebiti rad i materijal. Za nevedene cijevi proizvođač je dužan dostaviti potvrdu o sukladnosti izdanu temeljem izvješća ispitnog laboratorija ovlaštenog od strane Državnog zavoda za normizaciju i mjeriteljstvo. Obračun po m' položene cijevi sa svim spojnim i brtvenim materijalom. Kanalizacija mora biti vodonepropusna. </t>
  </si>
  <si>
    <t>Nabava, dobava, prijenos i ugradba fazonskih komada KGF za nepropusan spoj cijevi i revizijskog okna.</t>
  </si>
  <si>
    <t>Nabava, dobava, prijenos i montaža lijevano-željeznih revizija krovnih vertikala (KV1,KV2,KV3 i KV4) na koti uređenog terena. U stavci odabrati lj.ž. reviziju (izlaz od 90°, poklopac je isto od lj.ž., nosivosti 1,5 tona, košarica za lišće je iz PE, bez sifona, kapacitet istjecanja 8 l/s). Obračun po komplet ugrađenim LJ.Ž. reviziji sa svim potrebnim radom, materijalom i priborom.</t>
  </si>
  <si>
    <t xml:space="preserve">Dobava i ugradnja  sustava za procjeđivanje oborinskih voda iz krovnih vertikala (KV1,KV2,KV3 i KV4) - upojni iglu od 900 L  (materijal je PE, priključak za dovod je DN100). </t>
  </si>
  <si>
    <t>Nabava i ugradnja mehanički povezanog, netkanog, polipropilenskog  geotekstila za omatanje infiltracijskog sustava, slijedećih karakteristika :
- gustoće 200 gr/m2, 
- min debljine 1,9mm, 
- otpornosti na proboj  ≥ 1,5kN  
Preklopi na spojevima geotekstila moraju biti minimalno od 30cm do 50cm - u cilju sprečavanja otvaranja spojeva geotekstila i upadanja nasipnog materijala u sustav tokom i nakon ugradnje. 
Preporuka upotrebe pakiranja u čim širim rolama (u cilju smanjenja gubitaka zbog preklopa). 
Obračun po m2 ugrađenog geotekstila.</t>
  </si>
  <si>
    <t>Dobava i montaža kanala za linijsku odvodnju nosivosti minimalno 600 kN/m2, s tvornički integriranom EPDM brtvom, koja garantira apsolutnu vodotijesnost spojeva kanala bez dodatnog brtvljenja. Kanal se zbog specifičnog  V-presjeka odlikuje većom brzinom otjecanja vode i boljim efektom samočišćenja. Kanal je izrađen iz polimerbetona, ojačan bočnim rebrima zbog povećane krutosti , građevinske visine 150 - 250 mm. Svjetla širina kanala je 100 mm, građevinska širina 135 mm, građevinska dužina 1000 mm. Rubovi kanala ojačani su DVOSTRUKO PROFILIRANIM kutnikom od pocinčanog čelika debljine 4 mm koji služi kao dosjed za polaganje pokrovne rešetke s učvršćivanjem rešetke bez vijaka. Kanal se izvodi polaganjem na betonsku podlogu marke C 20/25 debljine sloja 15 cm, bočno  kanal založiti betonom. Gornji rub  rešetke se izvodi u razini 2 - 5 mm ispod kote gotove završne okolne površine. Sve sa priborom za montažu do potpune funkcionalnosti. Obračun po m1.</t>
  </si>
  <si>
    <t>Dobava i montaža sabirnika iz polimerbetona, s učvršćivanjem rešetke bez vijaka, s taložnom posudom od  PP. Svijetla širina sabirnika 100 mm,  građevinska  širine 135 mm , građevinska visine 610 mm u dubokoj izvedbi, duljine 500  mm, sa  izljevom  DN150. Rub kanala pojačan DVOSTRUKO PROFILIRANIM kutnikom od pocinčanog čelika debljine 4 mm koji služi kao dosjed za polaganje pokrovne rešetke s učvršćivanjem rešetke bez vijaka. Obračun po komadu.</t>
  </si>
  <si>
    <t>Dobava i montaža pokrovnih rešetki za opterećenje minimalno 600 kN/m2 iz lijevanog  željeza, mosna  sa sistemom bezvijčane ukrute. Rešetka je širine 123 mm, duljine 50 cm , upojne površine minimalno 371 cm²/m. Obračun po m1.</t>
  </si>
  <si>
    <r>
      <rPr>
        <sz val="11"/>
        <rFont val="Calibri"/>
        <family val="2"/>
        <charset val="238"/>
        <scheme val="minor"/>
      </rPr>
      <t xml:space="preserve">Tlačna proba sa izdanim atestom za gravitacijske kanalske cjevovode u objektu. Kanal se komisijski preuzima pomoću kanalskog zrcala za provjeru pravca i nivelete kanala  i tlačne probe za provjeru vodonepropusnosti ugrađene cijevi, nakon njenog djelomičnog zatrpavanja (spojevi moraju biti slobodni i vidljivi). Svaku dionicu između dva revizijska okna mora se ispitati na pritisak od 0,05  N/mm2 (0,5 bara) za vrijeme od najmanje 15 min. Troškovi održavanja, montaže i demontaže potrebnih uređaja, te nabave potrebne vode za provođenje tlačne probe, kao i postavljanje odgovarajućeg osoblja za navedene radove i otklanjanje eventualnih nedostataka trebaju se ukalkulirati u jediničnu cijenu.
</t>
    </r>
    <r>
      <rPr>
        <sz val="11"/>
        <color rgb="FFFF0000"/>
        <rFont val="Calibri"/>
        <family val="2"/>
        <charset val="238"/>
        <scheme val="minor"/>
      </rPr>
      <t xml:space="preserve">
</t>
    </r>
  </si>
  <si>
    <t>Zidarska pripomoć kod raznih dodatnih radova, te svi potrebni radovi koji se ne mogu normirati. Obračun prema stvarno utrošenom vremenu, dok se ovdje predviđa.</t>
  </si>
  <si>
    <t>Za postavljanje stupova rasvjete potrebno je izvršiti iskop za temelje koji su kao betonski blok temelji, dimenzija 80x80 cm, visine 90 cm. Izrađeni temelji (ugrađeni beton) da bude najmanje klase C 20/25, sa postavljanjem nosača.</t>
  </si>
  <si>
    <t>Za postavljanje reflektora (rasvjete) potrebno je izvršiti iskop za temelje koji su kao betonski blok temelji, dimenzija temelja za reflektor 60x60x30 cm. Izrađeni temelji (ugrađeni beton) da bude najmanje klase C 20/25, sa postavljanjem nosača.</t>
  </si>
  <si>
    <t>Za postavljanje stupova rasvjete potrebno je izvršiti iskop za temelje koji su kao betonski blok temelji, dimenzija 30x30 cm, visine 30 cm. Izrađeni temelji (ugrađeni beton) da bude najmanje klase C 20/25, sa postavljanjem nosača.</t>
  </si>
  <si>
    <t>Nabava zaljevnih odvojnih spojnica za kabel javne rasvjete NAYY-O (PP00-AL, XP00-A) 25mm2.</t>
  </si>
  <si>
    <t>Ugradnja zaljevnih odvojnih spojnica za kabel javne rasvjete NAYY-O (PP00-AL, XP00-A) 25mm2.</t>
  </si>
  <si>
    <t>6. OSTALO 2</t>
  </si>
  <si>
    <t>6. OSTALO 2 UKUPNO</t>
  </si>
  <si>
    <t>NAPOMENA. Radove izvesti u skladu i prema nacrtima u projektnoj dokumentaciji.</t>
  </si>
  <si>
    <t>a) Nabava, doprema, razastiranje i ukopavanje odležalog višegodišnjeg stajnjaka 1 cm/m2, prignojavanje startnim gnojivima sa udjelom dušika (15%), fosfora(15%) i kalija (15%) u količini od minimalno 0,03 kg/m2 te valjanje mehaničkim valjkom.</t>
  </si>
  <si>
    <t>PREDMET NADMETANJA: Izgradnja trga Nikola Tesla (KIC)- FAZA I., ev. br. JNMV-01/20</t>
  </si>
  <si>
    <t xml:space="preserve"> Jamstvo za otklanjanje nedostataka u jamstvenom roku (J)</t>
  </si>
  <si>
    <t>UPUTA ZA POPUNJAVANJE: Ponuditelj popunjava ćeliju označenu plavom bojom. U njoj iskazuje duljinu ponuđenog jamstvenog roka kvalitete izvedenih radova.</t>
  </si>
  <si>
    <t>NAPOMENA: Jamstveni rok moguće je iskazivati isključivo cijelim brojem (ne decimalnim) u mjesecima (npr. 24, 36, 48 i sl.).</t>
  </si>
  <si>
    <t>Ponuđeni jamstveni rok kvalitete izvedenih radova ponude koja je predmet ocjene:</t>
  </si>
  <si>
    <t>TROŠKOVNIK - IZGRADNJA TRGA NIKOLA TESLA (KIC) - FAZA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</si>
</sst>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n&quot;_-;\-* #,##0.00\ &quot;kn&quot;_-;_-* &quot;-&quot;??\ &quot;kn&quot;_-;_-@_-"/>
    <numFmt numFmtId="164" formatCode="#,##0.00;[Red]#,##0.00"/>
  </numFmts>
  <fonts count="36">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color rgb="FF000000"/>
      <name val="Calibri"/>
      <family val="2"/>
      <charset val="238"/>
    </font>
    <font>
      <sz val="11"/>
      <color rgb="FFFF0000"/>
      <name val="Calibri"/>
      <family val="2"/>
      <charset val="238"/>
    </font>
    <font>
      <vertAlign val="superscript"/>
      <sz val="11"/>
      <color rgb="FF000000"/>
      <name val="Calibri"/>
      <family val="2"/>
      <charset val="238"/>
    </font>
    <font>
      <sz val="10"/>
      <color rgb="FF000000"/>
      <name val="Helv"/>
      <charset val="238"/>
    </font>
    <font>
      <sz val="10"/>
      <color rgb="FF000000"/>
      <name val="Arial"/>
      <family val="2"/>
      <charset val="238"/>
    </font>
    <font>
      <i/>
      <sz val="11"/>
      <color rgb="FF000000"/>
      <name val="Calibri"/>
      <family val="2"/>
      <charset val="238"/>
    </font>
    <font>
      <b/>
      <sz val="12"/>
      <color rgb="FF000000"/>
      <name val="Calibri"/>
      <family val="2"/>
      <charset val="238"/>
    </font>
    <font>
      <i/>
      <sz val="11"/>
      <color theme="1"/>
      <name val="Calibri"/>
      <family val="2"/>
      <charset val="238"/>
      <scheme val="minor"/>
    </font>
    <font>
      <sz val="11"/>
      <color rgb="FF000000"/>
      <name val="Calibri"/>
      <family val="2"/>
      <charset val="238"/>
    </font>
    <font>
      <b/>
      <sz val="10"/>
      <color rgb="FF000000"/>
      <name val="Calibri"/>
      <family val="2"/>
      <charset val="238"/>
    </font>
    <font>
      <b/>
      <sz val="8"/>
      <color rgb="FF000000"/>
      <name val="Calibri"/>
      <family val="2"/>
      <charset val="238"/>
    </font>
    <font>
      <sz val="11"/>
      <color theme="1"/>
      <name val="Calibri"/>
      <family val="2"/>
      <charset val="238"/>
    </font>
    <font>
      <b/>
      <sz val="11"/>
      <color theme="1"/>
      <name val="Calibri"/>
      <family val="2"/>
      <charset val="238"/>
    </font>
    <font>
      <sz val="10"/>
      <name val="Arial"/>
      <family val="2"/>
      <charset val="238"/>
    </font>
    <font>
      <sz val="11"/>
      <name val="Calibri"/>
      <family val="2"/>
      <charset val="238"/>
      <scheme val="minor"/>
    </font>
    <font>
      <b/>
      <i/>
      <sz val="11"/>
      <name val="Calibri"/>
      <family val="2"/>
      <charset val="238"/>
      <scheme val="minor"/>
    </font>
    <font>
      <sz val="11"/>
      <name val="Calibri  "/>
      <charset val="238"/>
    </font>
    <font>
      <sz val="11"/>
      <color theme="1"/>
      <name val="Calibri  "/>
      <charset val="238"/>
    </font>
    <font>
      <vertAlign val="superscript"/>
      <sz val="11"/>
      <name val="Calibri"/>
      <family val="2"/>
      <charset val="238"/>
      <scheme val="minor"/>
    </font>
    <font>
      <b/>
      <sz val="11"/>
      <name val="Calibri"/>
      <family val="2"/>
      <charset val="238"/>
      <scheme val="minor"/>
    </font>
    <font>
      <b/>
      <sz val="12"/>
      <color theme="1"/>
      <name val="Calibri"/>
      <family val="2"/>
      <charset val="238"/>
      <scheme val="minor"/>
    </font>
    <font>
      <i/>
      <sz val="11"/>
      <name val="Calibri"/>
      <family val="2"/>
      <charset val="238"/>
      <scheme val="minor"/>
    </font>
    <font>
      <b/>
      <u/>
      <sz val="11"/>
      <name val="Calibri"/>
      <family val="2"/>
      <charset val="238"/>
      <scheme val="minor"/>
    </font>
    <font>
      <b/>
      <sz val="14"/>
      <color theme="1"/>
      <name val="Calibri"/>
      <family val="2"/>
      <charset val="238"/>
      <scheme val="minor"/>
    </font>
    <font>
      <b/>
      <sz val="12"/>
      <name val="Calibri"/>
      <family val="2"/>
      <charset val="238"/>
      <scheme val="minor"/>
    </font>
    <font>
      <sz val="10"/>
      <color theme="1"/>
      <name val="Calibri"/>
      <family val="2"/>
      <charset val="238"/>
      <scheme val="minor"/>
    </font>
    <font>
      <sz val="11"/>
      <name val="Verdana"/>
      <family val="2"/>
      <charset val="238"/>
    </font>
    <font>
      <sz val="10"/>
      <name val="Verdana"/>
      <family val="2"/>
      <charset val="238"/>
    </font>
    <font>
      <b/>
      <sz val="9"/>
      <color rgb="FF000000"/>
      <name val="Calibri"/>
      <family val="2"/>
      <charset val="238"/>
    </font>
    <font>
      <b/>
      <sz val="14"/>
      <color rgb="FF000000"/>
      <name val="Calibri"/>
      <family val="2"/>
      <charset val="238"/>
    </font>
    <font>
      <b/>
      <i/>
      <sz val="12"/>
      <name val="Calibri"/>
      <family val="2"/>
      <charset val="238"/>
      <scheme val="minor"/>
    </font>
    <font>
      <b/>
      <sz val="11"/>
      <name val="Calibri"/>
      <family val="2"/>
      <charset val="238"/>
    </font>
  </fonts>
  <fills count="13">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rgb="FFE7E6E6"/>
      </patternFill>
    </fill>
    <fill>
      <patternFill patternType="solid">
        <fgColor theme="6" tint="0.79998168889431442"/>
        <bgColor indexed="64"/>
      </patternFill>
    </fill>
    <fill>
      <patternFill patternType="solid">
        <fgColor rgb="FFFFFF00"/>
        <bgColor indexed="64"/>
      </patternFill>
    </fill>
    <fill>
      <patternFill patternType="solid">
        <fgColor theme="4"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7" fillId="0" borderId="0" applyNumberFormat="0" applyBorder="0" applyProtection="0"/>
    <xf numFmtId="0" fontId="8" fillId="0" borderId="0" applyNumberFormat="0" applyBorder="0" applyProtection="0"/>
    <xf numFmtId="0" fontId="17" fillId="0" borderId="0"/>
    <xf numFmtId="0" fontId="17" fillId="0" borderId="0"/>
  </cellStyleXfs>
  <cellXfs count="614">
    <xf numFmtId="0" fontId="0" fillId="0" borderId="0" xfId="0"/>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vertical="top"/>
    </xf>
    <xf numFmtId="4" fontId="0" fillId="0" borderId="0" xfId="0" applyNumberFormat="1" applyFont="1" applyFill="1" applyAlignment="1">
      <alignment wrapText="1"/>
    </xf>
    <xf numFmtId="4" fontId="0" fillId="0" borderId="0" xfId="0" applyNumberFormat="1" applyFill="1" applyAlignment="1">
      <alignment wrapText="1"/>
    </xf>
    <xf numFmtId="0" fontId="0" fillId="0" borderId="0" xfId="0" applyFill="1"/>
    <xf numFmtId="0" fontId="4" fillId="0" borderId="0" xfId="0" applyFont="1" applyFill="1" applyAlignment="1">
      <alignment horizontal="right" vertical="top"/>
    </xf>
    <xf numFmtId="0" fontId="0" fillId="0" borderId="1" xfId="0" applyFont="1" applyBorder="1" applyAlignment="1">
      <alignment horizontal="left" vertical="top" wrapText="1"/>
    </xf>
    <xf numFmtId="0" fontId="0" fillId="0" borderId="1" xfId="0" applyFill="1" applyBorder="1" applyAlignment="1">
      <alignment wrapText="1"/>
    </xf>
    <xf numFmtId="4" fontId="0" fillId="0" borderId="1" xfId="0" applyNumberFormat="1" applyFont="1" applyFill="1" applyBorder="1" applyAlignment="1">
      <alignment wrapText="1"/>
    </xf>
    <xf numFmtId="4" fontId="0" fillId="2" borderId="1" xfId="0" applyNumberFormat="1" applyFill="1" applyBorder="1" applyAlignment="1" applyProtection="1">
      <alignment wrapText="1"/>
      <protection locked="0"/>
    </xf>
    <xf numFmtId="4" fontId="0" fillId="0" borderId="1" xfId="0" applyNumberFormat="1" applyFill="1" applyBorder="1" applyAlignment="1">
      <alignment wrapText="1"/>
    </xf>
    <xf numFmtId="0" fontId="0" fillId="0" borderId="1" xfId="0" applyFont="1" applyBorder="1" applyAlignment="1" applyProtection="1">
      <alignment horizontal="justify" vertical="top" wrapText="1"/>
      <protection locked="0"/>
    </xf>
    <xf numFmtId="0" fontId="0" fillId="0" borderId="1" xfId="0" applyFont="1" applyFill="1" applyBorder="1" applyAlignment="1">
      <alignment vertical="top" wrapText="1"/>
    </xf>
    <xf numFmtId="0" fontId="0" fillId="0" borderId="1" xfId="0" applyBorder="1"/>
    <xf numFmtId="0" fontId="0" fillId="0" borderId="1" xfId="0" applyFont="1" applyBorder="1"/>
    <xf numFmtId="0" fontId="0" fillId="0" borderId="1" xfId="0" applyFont="1" applyBorder="1" applyAlignment="1">
      <alignment horizontal="left"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wrapText="1"/>
    </xf>
    <xf numFmtId="0" fontId="4" fillId="0" borderId="1" xfId="0" applyFont="1" applyBorder="1" applyAlignment="1">
      <alignment horizontal="justify" vertical="top" wrapText="1"/>
    </xf>
    <xf numFmtId="0" fontId="0" fillId="0" borderId="1" xfId="0" applyBorder="1" applyAlignment="1">
      <alignment wrapText="1"/>
    </xf>
    <xf numFmtId="4" fontId="0" fillId="0" borderId="1" xfId="0" applyNumberFormat="1" applyFont="1" applyBorder="1" applyAlignment="1">
      <alignment wrapText="1"/>
    </xf>
    <xf numFmtId="4" fontId="0" fillId="0" borderId="1" xfId="0" applyNumberFormat="1" applyBorder="1" applyAlignment="1">
      <alignment wrapText="1"/>
    </xf>
    <xf numFmtId="0" fontId="4" fillId="0" borderId="3" xfId="0" applyFont="1" applyBorder="1" applyAlignment="1">
      <alignment horizontal="justify" vertical="top" wrapText="1"/>
    </xf>
    <xf numFmtId="0" fontId="0" fillId="0" borderId="3" xfId="0" applyBorder="1" applyAlignment="1">
      <alignment wrapText="1"/>
    </xf>
    <xf numFmtId="4" fontId="0" fillId="0" borderId="3" xfId="0" applyNumberFormat="1" applyFont="1" applyBorder="1" applyAlignment="1">
      <alignment wrapText="1"/>
    </xf>
    <xf numFmtId="4" fontId="0" fillId="2" borderId="3" xfId="0" applyNumberFormat="1" applyFill="1" applyBorder="1" applyAlignment="1" applyProtection="1">
      <alignment wrapText="1"/>
      <protection locked="0"/>
    </xf>
    <xf numFmtId="4" fontId="0" fillId="0" borderId="3" xfId="0" applyNumberFormat="1" applyBorder="1" applyAlignment="1">
      <alignment wrapText="1"/>
    </xf>
    <xf numFmtId="0" fontId="0" fillId="0" borderId="3" xfId="0" applyFont="1" applyBorder="1" applyAlignment="1">
      <alignment horizontal="left" wrapText="1"/>
    </xf>
    <xf numFmtId="0" fontId="0" fillId="0" borderId="3" xfId="0" applyFill="1" applyBorder="1" applyAlignment="1">
      <alignment wrapText="1"/>
    </xf>
    <xf numFmtId="4" fontId="0" fillId="0" borderId="3" xfId="0" applyNumberFormat="1" applyFont="1" applyFill="1" applyBorder="1" applyAlignment="1">
      <alignment wrapText="1"/>
    </xf>
    <xf numFmtId="4" fontId="0" fillId="0" borderId="3" xfId="0" applyNumberFormat="1" applyFill="1" applyBorder="1" applyAlignment="1">
      <alignment wrapText="1"/>
    </xf>
    <xf numFmtId="0" fontId="0" fillId="0" borderId="1" xfId="0" applyFont="1" applyBorder="1" applyAlignment="1">
      <alignment horizontal="justify" vertical="top"/>
    </xf>
    <xf numFmtId="0" fontId="0" fillId="0" borderId="1" xfId="3" applyFont="1" applyFill="1" applyBorder="1" applyAlignment="1">
      <alignment horizontal="left" vertical="top" wrapText="1"/>
    </xf>
    <xf numFmtId="0" fontId="0" fillId="0" borderId="3" xfId="0" applyFont="1" applyFill="1" applyBorder="1" applyAlignment="1">
      <alignment horizontal="left" vertical="top" wrapText="1" indent="1"/>
    </xf>
    <xf numFmtId="0" fontId="0" fillId="0" borderId="1" xfId="0" applyFont="1" applyBorder="1" applyAlignment="1">
      <alignment vertical="top" wrapText="1"/>
    </xf>
    <xf numFmtId="0" fontId="0" fillId="0" borderId="3" xfId="3" applyFont="1" applyFill="1" applyBorder="1" applyAlignment="1">
      <alignment horizontal="left" vertical="top" wrapText="1"/>
    </xf>
    <xf numFmtId="0" fontId="0" fillId="0" borderId="0" xfId="0" applyAlignment="1">
      <alignment horizontal="left" vertical="top"/>
    </xf>
    <xf numFmtId="0" fontId="15" fillId="0" borderId="0" xfId="0" applyFont="1"/>
    <xf numFmtId="0" fontId="18" fillId="0" borderId="1" xfId="0" applyFont="1" applyFill="1" applyBorder="1" applyAlignment="1">
      <alignment horizontal="right"/>
    </xf>
    <xf numFmtId="4" fontId="18" fillId="0" borderId="1" xfId="0" applyNumberFormat="1" applyFont="1" applyFill="1" applyBorder="1"/>
    <xf numFmtId="4" fontId="18" fillId="2" borderId="1" xfId="0" applyNumberFormat="1" applyFont="1" applyFill="1" applyBorder="1" applyProtection="1">
      <protection locked="0"/>
    </xf>
    <xf numFmtId="4" fontId="18" fillId="0" borderId="1" xfId="0" applyNumberFormat="1" applyFont="1" applyFill="1" applyBorder="1" applyProtection="1"/>
    <xf numFmtId="0" fontId="20" fillId="0" borderId="1" xfId="0" applyFont="1" applyFill="1" applyBorder="1" applyAlignment="1">
      <alignment horizontal="right"/>
    </xf>
    <xf numFmtId="4" fontId="20" fillId="0" borderId="1" xfId="0" applyNumberFormat="1" applyFont="1" applyFill="1" applyBorder="1"/>
    <xf numFmtId="4" fontId="20" fillId="2" borderId="1" xfId="0" applyNumberFormat="1" applyFont="1" applyFill="1" applyBorder="1" applyProtection="1">
      <protection locked="0"/>
    </xf>
    <xf numFmtId="4" fontId="20" fillId="0" borderId="1" xfId="0" applyNumberFormat="1" applyFont="1" applyFill="1" applyBorder="1" applyProtection="1"/>
    <xf numFmtId="0" fontId="20" fillId="0" borderId="1" xfId="0" applyFont="1" applyBorder="1" applyAlignment="1">
      <alignment horizontal="right"/>
    </xf>
    <xf numFmtId="4" fontId="20" fillId="0" borderId="1" xfId="0" applyNumberFormat="1" applyFont="1" applyBorder="1"/>
    <xf numFmtId="4" fontId="20" fillId="0" borderId="1" xfId="0" applyNumberFormat="1" applyFont="1" applyBorder="1" applyProtection="1"/>
    <xf numFmtId="0" fontId="21" fillId="0" borderId="1" xfId="0" applyFont="1" applyBorder="1"/>
    <xf numFmtId="0" fontId="18" fillId="0" borderId="1" xfId="0" applyFont="1" applyBorder="1" applyAlignment="1">
      <alignment horizontal="left"/>
    </xf>
    <xf numFmtId="0" fontId="18" fillId="0" borderId="12" xfId="0" applyFont="1" applyFill="1" applyBorder="1" applyAlignment="1">
      <alignment horizontal="right"/>
    </xf>
    <xf numFmtId="4" fontId="18" fillId="0" borderId="12" xfId="0" applyNumberFormat="1" applyFont="1" applyFill="1" applyBorder="1"/>
    <xf numFmtId="4" fontId="18" fillId="2" borderId="12" xfId="0" applyNumberFormat="1" applyFont="1" applyFill="1" applyBorder="1" applyProtection="1">
      <protection locked="0"/>
    </xf>
    <xf numFmtId="4" fontId="18" fillId="0" borderId="12" xfId="0" applyNumberFormat="1" applyFont="1" applyFill="1" applyBorder="1" applyProtection="1"/>
    <xf numFmtId="0" fontId="0" fillId="0" borderId="0" xfId="0" applyBorder="1"/>
    <xf numFmtId="0" fontId="0" fillId="0" borderId="18" xfId="0" applyBorder="1"/>
    <xf numFmtId="0" fontId="0" fillId="0" borderId="16" xfId="0" applyBorder="1"/>
    <xf numFmtId="0" fontId="0" fillId="0" borderId="16" xfId="0" applyFill="1" applyBorder="1"/>
    <xf numFmtId="0" fontId="0" fillId="0" borderId="19" xfId="0" applyBorder="1"/>
    <xf numFmtId="0" fontId="0" fillId="0" borderId="1" xfId="0" applyBorder="1" applyAlignment="1">
      <alignment horizontal="left" vertical="top"/>
    </xf>
    <xf numFmtId="0" fontId="18" fillId="0" borderId="3" xfId="0" applyFont="1" applyFill="1" applyBorder="1" applyAlignment="1">
      <alignment horizontal="right"/>
    </xf>
    <xf numFmtId="4" fontId="18" fillId="0" borderId="3" xfId="0" applyNumberFormat="1" applyFont="1" applyFill="1" applyBorder="1"/>
    <xf numFmtId="4" fontId="18" fillId="2" borderId="3" xfId="0" applyNumberFormat="1" applyFont="1" applyFill="1" applyBorder="1" applyProtection="1">
      <protection locked="0"/>
    </xf>
    <xf numFmtId="4" fontId="18" fillId="0" borderId="3" xfId="0" applyNumberFormat="1" applyFont="1" applyFill="1" applyBorder="1" applyProtection="1"/>
    <xf numFmtId="0" fontId="0" fillId="0" borderId="20" xfId="0" applyBorder="1"/>
    <xf numFmtId="4" fontId="18" fillId="0" borderId="1" xfId="0" applyNumberFormat="1" applyFont="1" applyBorder="1"/>
    <xf numFmtId="4" fontId="18" fillId="0" borderId="1" xfId="0" applyNumberFormat="1" applyFont="1" applyBorder="1" applyProtection="1"/>
    <xf numFmtId="0" fontId="18" fillId="0" borderId="1" xfId="0" applyFont="1" applyBorder="1" applyAlignment="1">
      <alignment horizontal="right"/>
    </xf>
    <xf numFmtId="4" fontId="0" fillId="2" borderId="1" xfId="0" applyNumberFormat="1" applyFont="1" applyFill="1" applyBorder="1" applyProtection="1">
      <protection locked="0"/>
    </xf>
    <xf numFmtId="4" fontId="0" fillId="0" borderId="1" xfId="0" applyNumberFormat="1" applyFont="1" applyBorder="1"/>
    <xf numFmtId="0" fontId="18" fillId="0" borderId="3" xfId="0" applyFont="1" applyBorder="1" applyAlignment="1">
      <alignment horizontal="right"/>
    </xf>
    <xf numFmtId="4" fontId="18" fillId="0" borderId="3" xfId="0" applyNumberFormat="1" applyFont="1" applyBorder="1"/>
    <xf numFmtId="4" fontId="18" fillId="0" borderId="1" xfId="0" applyNumberFormat="1" applyFont="1" applyFill="1" applyBorder="1" applyAlignment="1" applyProtection="1">
      <alignment horizontal="right"/>
    </xf>
    <xf numFmtId="2" fontId="18" fillId="0" borderId="3" xfId="0" applyNumberFormat="1" applyFont="1" applyBorder="1"/>
    <xf numFmtId="4" fontId="0" fillId="2" borderId="3" xfId="0" applyNumberFormat="1" applyFont="1" applyFill="1" applyBorder="1" applyProtection="1">
      <protection locked="0"/>
    </xf>
    <xf numFmtId="4" fontId="0" fillId="0" borderId="3" xfId="0" applyNumberFormat="1" applyFont="1" applyBorder="1" applyProtection="1"/>
    <xf numFmtId="4" fontId="18" fillId="0" borderId="3" xfId="0" applyNumberFormat="1" applyFont="1" applyBorder="1" applyProtection="1"/>
    <xf numFmtId="0" fontId="0" fillId="0" borderId="1" xfId="0" applyNumberFormat="1" applyFont="1" applyBorder="1" applyAlignment="1">
      <alignment horizontal="left" vertical="top" wrapText="1"/>
    </xf>
    <xf numFmtId="0" fontId="0" fillId="0" borderId="0" xfId="0" applyAlignment="1">
      <alignment horizontal="left" vertical="top" wrapText="1"/>
    </xf>
    <xf numFmtId="0" fontId="0" fillId="0" borderId="1" xfId="0" applyNumberFormat="1" applyBorder="1" applyAlignment="1">
      <alignment horizontal="left" vertical="top" wrapText="1"/>
    </xf>
    <xf numFmtId="0" fontId="0" fillId="0" borderId="1" xfId="0" applyNumberFormat="1" applyBorder="1" applyAlignment="1">
      <alignment wrapText="1"/>
    </xf>
    <xf numFmtId="0" fontId="0" fillId="0" borderId="0" xfId="0" applyNumberFormat="1" applyAlignment="1">
      <alignment wrapText="1"/>
    </xf>
    <xf numFmtId="0" fontId="0" fillId="0" borderId="3" xfId="0" applyNumberFormat="1" applyBorder="1" applyAlignment="1">
      <alignment horizontal="left" vertical="top" wrapText="1"/>
    </xf>
    <xf numFmtId="0" fontId="0" fillId="0" borderId="3" xfId="0" applyNumberFormat="1" applyBorder="1" applyAlignment="1">
      <alignment wrapText="1"/>
    </xf>
    <xf numFmtId="0" fontId="0" fillId="0" borderId="12" xfId="0" applyNumberFormat="1" applyBorder="1" applyAlignment="1">
      <alignment wrapText="1"/>
    </xf>
    <xf numFmtId="0" fontId="0" fillId="0" borderId="0" xfId="0" applyNumberFormat="1" applyBorder="1" applyAlignment="1">
      <alignment horizontal="left" vertical="top" wrapText="1"/>
    </xf>
    <xf numFmtId="0" fontId="0" fillId="0" borderId="16" xfId="0" applyNumberFormat="1" applyBorder="1" applyAlignment="1">
      <alignment horizontal="left" vertical="top" wrapText="1"/>
    </xf>
    <xf numFmtId="0" fontId="18" fillId="0" borderId="19" xfId="0" applyNumberFormat="1" applyFont="1" applyFill="1" applyBorder="1" applyAlignment="1">
      <alignment horizontal="justify" vertical="top" wrapText="1"/>
    </xf>
    <xf numFmtId="0" fontId="18" fillId="0" borderId="2" xfId="0" applyNumberFormat="1" applyFont="1" applyFill="1" applyBorder="1" applyAlignment="1">
      <alignment horizontal="justify" vertical="top" wrapText="1"/>
    </xf>
    <xf numFmtId="0" fontId="15" fillId="0" borderId="1" xfId="0" applyNumberFormat="1" applyFont="1" applyBorder="1" applyAlignment="1">
      <alignment horizontal="left" vertical="top" wrapText="1"/>
    </xf>
    <xf numFmtId="0" fontId="15" fillId="0" borderId="1" xfId="0" applyNumberFormat="1" applyFont="1" applyBorder="1" applyAlignment="1">
      <alignment wrapText="1"/>
    </xf>
    <xf numFmtId="0" fontId="15" fillId="0" borderId="1" xfId="0" applyNumberFormat="1" applyFont="1" applyBorder="1" applyAlignment="1">
      <alignment vertical="top" wrapText="1"/>
    </xf>
    <xf numFmtId="0" fontId="0" fillId="0" borderId="1" xfId="0" applyNumberFormat="1" applyBorder="1" applyAlignment="1">
      <alignment vertical="top" wrapText="1"/>
    </xf>
    <xf numFmtId="0" fontId="0" fillId="0" borderId="0" xfId="0" applyNumberFormat="1" applyAlignment="1">
      <alignment horizontal="left" vertical="top" wrapText="1"/>
    </xf>
    <xf numFmtId="0" fontId="0" fillId="0" borderId="3" xfId="0" applyFont="1" applyBorder="1"/>
    <xf numFmtId="0" fontId="18" fillId="0" borderId="1" xfId="0" applyFont="1" applyFill="1" applyBorder="1" applyAlignment="1">
      <alignment horizontal="right" vertical="top" wrapText="1"/>
    </xf>
    <xf numFmtId="0" fontId="0" fillId="0" borderId="2" xfId="0" applyNumberFormat="1" applyBorder="1" applyAlignment="1">
      <alignment wrapText="1"/>
    </xf>
    <xf numFmtId="0" fontId="0" fillId="0" borderId="12" xfId="0" applyBorder="1"/>
    <xf numFmtId="0" fontId="0" fillId="0" borderId="12" xfId="0" applyNumberFormat="1" applyBorder="1" applyAlignment="1">
      <alignment horizontal="left" vertical="top" wrapText="1"/>
    </xf>
    <xf numFmtId="0" fontId="0" fillId="0" borderId="3" xfId="0" applyBorder="1"/>
    <xf numFmtId="0" fontId="0" fillId="0" borderId="8" xfId="0" applyBorder="1"/>
    <xf numFmtId="0" fontId="0" fillId="0" borderId="20" xfId="0" applyNumberFormat="1" applyBorder="1" applyAlignment="1">
      <alignment horizontal="left" vertical="top" wrapText="1"/>
    </xf>
    <xf numFmtId="0" fontId="18" fillId="0" borderId="1" xfId="0" applyFont="1" applyBorder="1"/>
    <xf numFmtId="0" fontId="2" fillId="0" borderId="1" xfId="0" applyNumberFormat="1" applyFont="1" applyBorder="1" applyAlignment="1">
      <alignment horizontal="left" vertical="top" wrapText="1"/>
    </xf>
    <xf numFmtId="1" fontId="18" fillId="0" borderId="1" xfId="0" applyNumberFormat="1" applyFont="1" applyFill="1" applyBorder="1"/>
    <xf numFmtId="4" fontId="18" fillId="2" borderId="1" xfId="0" applyNumberFormat="1" applyFont="1" applyFill="1" applyBorder="1" applyAlignment="1" applyProtection="1">
      <alignment horizontal="right"/>
      <protection locked="0"/>
    </xf>
    <xf numFmtId="2" fontId="18" fillId="0" borderId="1" xfId="0" applyNumberFormat="1" applyFont="1" applyFill="1" applyBorder="1"/>
    <xf numFmtId="4" fontId="18" fillId="0" borderId="3" xfId="0" applyNumberFormat="1" applyFont="1" applyFill="1" applyBorder="1" applyAlignment="1" applyProtection="1">
      <alignment horizontal="right"/>
    </xf>
    <xf numFmtId="1" fontId="18" fillId="0" borderId="3" xfId="0" applyNumberFormat="1" applyFont="1" applyFill="1" applyBorder="1"/>
    <xf numFmtId="4" fontId="18" fillId="2" borderId="3" xfId="0" applyNumberFormat="1" applyFont="1" applyFill="1" applyBorder="1" applyAlignment="1" applyProtection="1">
      <alignment horizontal="right"/>
      <protection locked="0"/>
    </xf>
    <xf numFmtId="0" fontId="18" fillId="0" borderId="1" xfId="4" applyNumberFormat="1" applyFont="1" applyFill="1" applyBorder="1" applyAlignment="1" applyProtection="1">
      <alignment horizontal="center" vertical="center" wrapText="1"/>
      <protection locked="0"/>
    </xf>
    <xf numFmtId="0" fontId="18" fillId="0" borderId="1" xfId="5" applyFont="1" applyFill="1" applyBorder="1" applyAlignment="1">
      <alignment horizontal="left" vertical="center" wrapText="1"/>
    </xf>
    <xf numFmtId="0" fontId="18" fillId="0" borderId="1" xfId="5" applyFont="1" applyFill="1" applyBorder="1" applyAlignment="1">
      <alignment vertical="center" wrapText="1"/>
    </xf>
    <xf numFmtId="0" fontId="18" fillId="0" borderId="1" xfId="4" applyFont="1" applyBorder="1" applyAlignment="1">
      <alignment horizontal="justify" vertical="center" wrapText="1"/>
    </xf>
    <xf numFmtId="4" fontId="18" fillId="2" borderId="1" xfId="4" applyNumberFormat="1" applyFont="1" applyFill="1" applyBorder="1" applyAlignment="1" applyProtection="1">
      <alignment horizontal="center" vertical="center" wrapText="1"/>
      <protection locked="0"/>
    </xf>
    <xf numFmtId="0" fontId="18" fillId="0" borderId="12" xfId="5" applyFont="1" applyFill="1" applyBorder="1" applyAlignment="1">
      <alignment vertical="center" wrapText="1"/>
    </xf>
    <xf numFmtId="4" fontId="18" fillId="0" borderId="12" xfId="4" applyNumberFormat="1" applyFont="1" applyBorder="1" applyAlignment="1">
      <alignment horizontal="center" vertical="center" wrapText="1"/>
    </xf>
    <xf numFmtId="0" fontId="0" fillId="0" borderId="45" xfId="0" applyBorder="1"/>
    <xf numFmtId="0" fontId="18" fillId="0" borderId="12" xfId="4" applyFont="1" applyBorder="1" applyAlignment="1">
      <alignment horizontal="justify" vertical="center"/>
    </xf>
    <xf numFmtId="0" fontId="18" fillId="0" borderId="12" xfId="4"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left" vertical="top" wrapText="1"/>
      <protection locked="0"/>
    </xf>
    <xf numFmtId="0" fontId="18" fillId="0" borderId="1" xfId="4" applyNumberFormat="1" applyFont="1" applyBorder="1" applyAlignment="1">
      <alignment horizontal="left" vertical="top" wrapText="1"/>
    </xf>
    <xf numFmtId="0" fontId="18" fillId="0" borderId="1" xfId="0" applyNumberFormat="1" applyFont="1" applyBorder="1" applyAlignment="1">
      <alignment horizontal="left" vertical="top" wrapText="1"/>
    </xf>
    <xf numFmtId="0" fontId="18" fillId="0" borderId="1" xfId="5" applyNumberFormat="1" applyFont="1" applyFill="1" applyBorder="1" applyAlignment="1">
      <alignment horizontal="left" vertical="top" wrapText="1"/>
    </xf>
    <xf numFmtId="0" fontId="18" fillId="0" borderId="1" xfId="4" applyNumberFormat="1" applyFont="1" applyFill="1" applyBorder="1" applyAlignment="1">
      <alignment horizontal="left" vertical="top" wrapText="1"/>
    </xf>
    <xf numFmtId="4" fontId="18" fillId="0" borderId="1" xfId="4" applyNumberFormat="1" applyFont="1" applyBorder="1" applyAlignment="1">
      <alignment horizontal="right" vertical="center" wrapText="1"/>
    </xf>
    <xf numFmtId="0" fontId="18" fillId="0" borderId="1" xfId="4" applyNumberFormat="1" applyFont="1" applyFill="1" applyBorder="1" applyAlignment="1" applyProtection="1">
      <alignment horizontal="right" wrapText="1"/>
      <protection locked="0"/>
    </xf>
    <xf numFmtId="0" fontId="18" fillId="0" borderId="1" xfId="4" applyNumberFormat="1" applyFont="1" applyFill="1" applyBorder="1" applyAlignment="1" applyProtection="1">
      <alignment horizontal="center" wrapText="1"/>
      <protection locked="0"/>
    </xf>
    <xf numFmtId="4" fontId="18" fillId="0" borderId="12" xfId="4" applyNumberFormat="1" applyFont="1" applyBorder="1" applyAlignment="1">
      <alignment wrapText="1"/>
    </xf>
    <xf numFmtId="4" fontId="18" fillId="0" borderId="1" xfId="4" applyNumberFormat="1" applyFont="1" applyBorder="1" applyAlignment="1">
      <alignment wrapText="1"/>
    </xf>
    <xf numFmtId="0" fontId="18" fillId="0" borderId="12" xfId="4" applyNumberFormat="1" applyFont="1" applyFill="1" applyBorder="1" applyAlignment="1" applyProtection="1">
      <alignment horizontal="center" wrapText="1"/>
      <protection locked="0"/>
    </xf>
    <xf numFmtId="4" fontId="18" fillId="2" borderId="12" xfId="4" applyNumberFormat="1" applyFont="1" applyFill="1" applyBorder="1" applyAlignment="1" applyProtection="1">
      <alignment horizontal="center" wrapText="1"/>
      <protection locked="0"/>
    </xf>
    <xf numFmtId="0" fontId="18" fillId="0" borderId="1" xfId="5" applyFont="1" applyBorder="1" applyAlignment="1">
      <alignment horizontal="center"/>
    </xf>
    <xf numFmtId="4" fontId="18" fillId="2" borderId="1" xfId="5" applyNumberFormat="1" applyFont="1" applyFill="1" applyBorder="1" applyAlignment="1" applyProtection="1">
      <alignment horizontal="center"/>
      <protection locked="0"/>
    </xf>
    <xf numFmtId="0" fontId="18" fillId="0" borderId="1" xfId="4" applyFont="1" applyBorder="1" applyAlignment="1">
      <alignment horizontal="center" wrapText="1"/>
    </xf>
    <xf numFmtId="0" fontId="18" fillId="0" borderId="1" xfId="4" applyNumberFormat="1" applyFont="1" applyBorder="1" applyAlignment="1">
      <alignment horizontal="center" wrapText="1"/>
    </xf>
    <xf numFmtId="4" fontId="18" fillId="2" borderId="1" xfId="4" applyNumberFormat="1" applyFont="1" applyFill="1" applyBorder="1" applyAlignment="1" applyProtection="1">
      <alignment horizontal="center" wrapText="1"/>
      <protection locked="0"/>
    </xf>
    <xf numFmtId="0" fontId="18" fillId="0" borderId="12" xfId="5" applyFont="1" applyBorder="1" applyAlignment="1">
      <alignment horizontal="center"/>
    </xf>
    <xf numFmtId="4" fontId="18" fillId="2" borderId="12" xfId="5" applyNumberFormat="1" applyFont="1" applyFill="1" applyBorder="1" applyAlignment="1" applyProtection="1">
      <alignment horizontal="center"/>
      <protection locked="0"/>
    </xf>
    <xf numFmtId="0" fontId="18" fillId="0" borderId="12" xfId="4" applyNumberFormat="1" applyFont="1" applyBorder="1" applyAlignment="1">
      <alignment horizontal="left" vertical="top" wrapText="1"/>
    </xf>
    <xf numFmtId="4" fontId="18" fillId="0" borderId="12" xfId="4" applyNumberFormat="1" applyFont="1" applyBorder="1" applyAlignment="1">
      <alignment horizontal="right" vertical="center" wrapText="1"/>
    </xf>
    <xf numFmtId="0" fontId="18" fillId="0" borderId="1"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18" fillId="0" borderId="3" xfId="4" applyFont="1" applyBorder="1" applyAlignment="1">
      <alignment horizontal="center" wrapText="1"/>
    </xf>
    <xf numFmtId="0" fontId="18" fillId="0" borderId="1" xfId="0" applyFont="1" applyBorder="1" applyAlignment="1">
      <alignment horizontal="center" wrapText="1"/>
    </xf>
    <xf numFmtId="0" fontId="18" fillId="0" borderId="1" xfId="0" applyNumberFormat="1" applyFont="1" applyBorder="1" applyAlignment="1">
      <alignment horizontal="center" wrapText="1"/>
    </xf>
    <xf numFmtId="164" fontId="18" fillId="0" borderId="1" xfId="5" applyNumberFormat="1" applyFont="1" applyBorder="1" applyAlignment="1">
      <alignment horizontal="right"/>
    </xf>
    <xf numFmtId="4" fontId="18" fillId="0" borderId="1" xfId="0" applyNumberFormat="1" applyFont="1" applyBorder="1" applyAlignment="1">
      <alignment horizontal="right" wrapText="1"/>
    </xf>
    <xf numFmtId="0" fontId="18" fillId="0" borderId="12" xfId="0" applyNumberFormat="1" applyFont="1" applyBorder="1" applyAlignment="1">
      <alignment horizontal="left" vertical="top" wrapText="1"/>
    </xf>
    <xf numFmtId="0" fontId="18" fillId="0" borderId="20" xfId="4" applyFont="1" applyBorder="1" applyAlignment="1">
      <alignment horizontal="center" wrapText="1"/>
    </xf>
    <xf numFmtId="4" fontId="18" fillId="2" borderId="20" xfId="4" applyNumberFormat="1" applyFont="1" applyFill="1" applyBorder="1" applyAlignment="1" applyProtection="1">
      <alignment horizontal="center" wrapText="1"/>
      <protection locked="0"/>
    </xf>
    <xf numFmtId="4" fontId="18" fillId="0" borderId="20" xfId="4" applyNumberFormat="1" applyFont="1" applyBorder="1" applyAlignment="1" applyProtection="1">
      <alignment horizontal="right" wrapText="1"/>
    </xf>
    <xf numFmtId="0" fontId="0" fillId="0" borderId="36" xfId="0" applyBorder="1"/>
    <xf numFmtId="0" fontId="0" fillId="0" borderId="9" xfId="0" applyBorder="1"/>
    <xf numFmtId="0" fontId="18" fillId="0" borderId="1" xfId="0" applyFont="1" applyBorder="1" applyAlignment="1">
      <alignment vertical="top" wrapText="1"/>
    </xf>
    <xf numFmtId="0" fontId="18" fillId="0" borderId="1" xfId="0" applyFont="1" applyBorder="1" applyAlignment="1">
      <alignment horizontal="left" vertical="top" wrapText="1"/>
    </xf>
    <xf numFmtId="0" fontId="18" fillId="0" borderId="3" xfId="0" applyNumberFormat="1" applyFont="1" applyBorder="1" applyAlignment="1">
      <alignment horizontal="left" vertical="top" wrapText="1"/>
    </xf>
    <xf numFmtId="1" fontId="18" fillId="0" borderId="1" xfId="0" applyNumberFormat="1" applyFont="1" applyBorder="1" applyAlignment="1">
      <alignment horizontal="center"/>
    </xf>
    <xf numFmtId="4" fontId="18" fillId="0" borderId="3" xfId="0" applyNumberFormat="1" applyFont="1" applyBorder="1" applyAlignment="1">
      <alignment horizontal="right" wrapText="1"/>
    </xf>
    <xf numFmtId="4" fontId="18" fillId="2" borderId="1" xfId="0" applyNumberFormat="1" applyFont="1" applyFill="1" applyBorder="1" applyAlignment="1" applyProtection="1">
      <alignment horizontal="center" wrapText="1"/>
      <protection locked="0"/>
    </xf>
    <xf numFmtId="4" fontId="18" fillId="2" borderId="3" xfId="0" applyNumberFormat="1" applyFont="1" applyFill="1" applyBorder="1" applyAlignment="1" applyProtection="1">
      <alignment horizontal="center" wrapText="1"/>
      <protection locked="0"/>
    </xf>
    <xf numFmtId="4" fontId="18" fillId="2" borderId="12" xfId="0" applyNumberFormat="1" applyFont="1" applyFill="1" applyBorder="1" applyAlignment="1" applyProtection="1">
      <alignment horizontal="center" wrapText="1"/>
      <protection locked="0"/>
    </xf>
    <xf numFmtId="4" fontId="18" fillId="0" borderId="12" xfId="0" applyNumberFormat="1" applyFont="1" applyBorder="1" applyAlignment="1">
      <alignment horizontal="right" wrapText="1"/>
    </xf>
    <xf numFmtId="4" fontId="0" fillId="2" borderId="1" xfId="0" applyNumberFormat="1" applyFont="1" applyFill="1" applyBorder="1" applyAlignment="1" applyProtection="1">
      <alignment horizontal="center" wrapText="1"/>
      <protection locked="0"/>
    </xf>
    <xf numFmtId="0" fontId="18" fillId="0" borderId="1" xfId="0" applyFont="1" applyBorder="1" applyAlignment="1">
      <alignment horizontal="left" vertical="top"/>
    </xf>
    <xf numFmtId="0" fontId="0" fillId="0" borderId="9" xfId="0" applyBorder="1" applyAlignment="1">
      <alignment horizontal="right" vertical="top"/>
    </xf>
    <xf numFmtId="0" fontId="0" fillId="0" borderId="15" xfId="0" applyBorder="1"/>
    <xf numFmtId="0" fontId="0" fillId="0" borderId="46" xfId="0" applyBorder="1"/>
    <xf numFmtId="0" fontId="0" fillId="0" borderId="47" xfId="0" applyBorder="1"/>
    <xf numFmtId="0" fontId="18" fillId="0" borderId="12" xfId="0" applyFont="1" applyBorder="1" applyAlignment="1">
      <alignment horizontal="center" wrapText="1"/>
    </xf>
    <xf numFmtId="14" fontId="0" fillId="0" borderId="0" xfId="0" applyNumberFormat="1"/>
    <xf numFmtId="164" fontId="18" fillId="0" borderId="1" xfId="0" applyNumberFormat="1" applyFont="1" applyBorder="1" applyAlignment="1">
      <alignment horizontal="center" wrapText="1"/>
    </xf>
    <xf numFmtId="164" fontId="18" fillId="0" borderId="1" xfId="0" applyNumberFormat="1" applyFont="1" applyBorder="1" applyAlignment="1">
      <alignment horizontal="right" wrapText="1"/>
    </xf>
    <xf numFmtId="164" fontId="18" fillId="0" borderId="1" xfId="0" applyNumberFormat="1" applyFont="1" applyBorder="1" applyAlignment="1">
      <alignment wrapText="1"/>
    </xf>
    <xf numFmtId="0" fontId="18" fillId="0" borderId="1" xfId="0" applyFont="1" applyBorder="1" applyAlignment="1">
      <alignment horizontal="justify"/>
    </xf>
    <xf numFmtId="0" fontId="18" fillId="0" borderId="1" xfId="0" applyFont="1" applyBorder="1" applyAlignment="1">
      <alignment horizontal="center"/>
    </xf>
    <xf numFmtId="2" fontId="18" fillId="0" borderId="1" xfId="0" applyNumberFormat="1" applyFont="1" applyBorder="1" applyAlignment="1">
      <alignment horizontal="center"/>
    </xf>
    <xf numFmtId="164" fontId="18" fillId="2" borderId="1" xfId="0" applyNumberFormat="1" applyFont="1" applyFill="1" applyBorder="1" applyAlignment="1" applyProtection="1">
      <alignment horizontal="right" wrapText="1"/>
      <protection locked="0"/>
    </xf>
    <xf numFmtId="164" fontId="18" fillId="2" borderId="1" xfId="0" applyNumberFormat="1" applyFont="1" applyFill="1" applyBorder="1" applyAlignment="1" applyProtection="1">
      <alignment horizontal="right"/>
      <protection locked="0"/>
    </xf>
    <xf numFmtId="164" fontId="0" fillId="0" borderId="1" xfId="0" applyNumberFormat="1" applyFont="1" applyBorder="1" applyAlignment="1">
      <alignment horizontal="center" wrapText="1"/>
    </xf>
    <xf numFmtId="164" fontId="0" fillId="2" borderId="1" xfId="0" applyNumberFormat="1" applyFont="1" applyFill="1" applyBorder="1" applyAlignment="1" applyProtection="1">
      <alignment horizontal="right" wrapText="1"/>
      <protection locked="0"/>
    </xf>
    <xf numFmtId="0" fontId="0" fillId="0" borderId="3" xfId="0" applyFont="1" applyBorder="1" applyAlignment="1">
      <alignment horizontal="center" wrapText="1"/>
    </xf>
    <xf numFmtId="164" fontId="0" fillId="0" borderId="3" xfId="0" applyNumberFormat="1" applyFont="1" applyBorder="1" applyAlignment="1">
      <alignment horizontal="center" wrapText="1"/>
    </xf>
    <xf numFmtId="164" fontId="0" fillId="0" borderId="20" xfId="0" applyNumberFormat="1" applyFont="1" applyBorder="1" applyAlignment="1">
      <alignment horizontal="center" wrapText="1"/>
    </xf>
    <xf numFmtId="164" fontId="0" fillId="0" borderId="12" xfId="0" applyNumberFormat="1" applyFont="1" applyBorder="1" applyAlignment="1">
      <alignment horizontal="center" wrapText="1"/>
    </xf>
    <xf numFmtId="164" fontId="0" fillId="0" borderId="3" xfId="0" applyNumberFormat="1" applyFont="1" applyBorder="1" applyAlignment="1">
      <alignment horizontal="right" wrapText="1"/>
    </xf>
    <xf numFmtId="164" fontId="0" fillId="0" borderId="20" xfId="0" applyNumberFormat="1" applyFont="1" applyBorder="1" applyAlignment="1">
      <alignment horizontal="right" wrapText="1"/>
    </xf>
    <xf numFmtId="164" fontId="0" fillId="0" borderId="12" xfId="0" applyNumberFormat="1" applyFont="1" applyBorder="1" applyAlignment="1">
      <alignment horizontal="right" wrapText="1"/>
    </xf>
    <xf numFmtId="164" fontId="0" fillId="0" borderId="1" xfId="0" applyNumberFormat="1" applyFont="1" applyBorder="1" applyAlignment="1">
      <alignment horizontal="right" wrapText="1"/>
    </xf>
    <xf numFmtId="0" fontId="0" fillId="0" borderId="33" xfId="0" applyFont="1" applyBorder="1" applyAlignment="1">
      <alignment vertical="top" wrapText="1"/>
    </xf>
    <xf numFmtId="0" fontId="0" fillId="0" borderId="33" xfId="0" applyFont="1" applyBorder="1" applyAlignment="1">
      <alignment wrapText="1"/>
    </xf>
    <xf numFmtId="0" fontId="18" fillId="0" borderId="20" xfId="0" applyFont="1" applyBorder="1" applyAlignment="1">
      <alignment horizontal="center" wrapText="1"/>
    </xf>
    <xf numFmtId="4" fontId="4" fillId="0" borderId="53" xfId="0" applyNumberFormat="1" applyFont="1" applyFill="1" applyBorder="1" applyAlignment="1">
      <alignment wrapText="1"/>
    </xf>
    <xf numFmtId="4" fontId="4" fillId="0" borderId="54" xfId="0" applyNumberFormat="1" applyFont="1" applyFill="1" applyBorder="1" applyAlignment="1">
      <alignment wrapText="1"/>
    </xf>
    <xf numFmtId="4" fontId="4" fillId="0" borderId="57" xfId="0" applyNumberFormat="1" applyFont="1" applyFill="1" applyBorder="1" applyAlignment="1">
      <alignment wrapText="1"/>
    </xf>
    <xf numFmtId="0" fontId="4" fillId="0" borderId="34" xfId="0" applyFont="1" applyFill="1" applyBorder="1" applyAlignment="1">
      <alignment wrapText="1"/>
    </xf>
    <xf numFmtId="4" fontId="4" fillId="0" borderId="58" xfId="0" applyNumberFormat="1" applyFont="1" applyFill="1" applyBorder="1" applyAlignment="1">
      <alignment wrapText="1"/>
    </xf>
    <xf numFmtId="4" fontId="4" fillId="9" borderId="27" xfId="0" applyNumberFormat="1" applyFont="1" applyFill="1" applyBorder="1" applyAlignment="1">
      <alignment wrapText="1"/>
    </xf>
    <xf numFmtId="0" fontId="4" fillId="3" borderId="7" xfId="0" applyFont="1" applyFill="1" applyBorder="1" applyAlignment="1">
      <alignment wrapText="1"/>
    </xf>
    <xf numFmtId="0" fontId="0" fillId="3" borderId="8" xfId="0" applyFill="1" applyBorder="1" applyAlignment="1">
      <alignment wrapText="1"/>
    </xf>
    <xf numFmtId="4" fontId="0" fillId="3" borderId="8" xfId="0" applyNumberFormat="1" applyFont="1" applyFill="1" applyBorder="1" applyAlignment="1">
      <alignment wrapText="1"/>
    </xf>
    <xf numFmtId="4" fontId="0" fillId="3" borderId="8" xfId="0" applyNumberFormat="1" applyFill="1" applyBorder="1" applyAlignment="1">
      <alignment wrapText="1"/>
    </xf>
    <xf numFmtId="4" fontId="4" fillId="3" borderId="27" xfId="0" applyNumberFormat="1" applyFont="1" applyFill="1" applyBorder="1" applyAlignment="1">
      <alignment wrapText="1"/>
    </xf>
    <xf numFmtId="0" fontId="4" fillId="8" borderId="7" xfId="0" applyFont="1" applyFill="1" applyBorder="1" applyAlignment="1">
      <alignment wrapText="1"/>
    </xf>
    <xf numFmtId="0" fontId="0" fillId="8" borderId="8" xfId="0" applyFill="1" applyBorder="1" applyAlignment="1">
      <alignment wrapText="1"/>
    </xf>
    <xf numFmtId="4" fontId="0" fillId="8" borderId="8" xfId="0" applyNumberFormat="1" applyFont="1" applyFill="1" applyBorder="1" applyAlignment="1">
      <alignment wrapText="1"/>
    </xf>
    <xf numFmtId="4" fontId="0" fillId="8" borderId="8" xfId="0" applyNumberFormat="1" applyFill="1" applyBorder="1" applyAlignment="1">
      <alignment wrapText="1"/>
    </xf>
    <xf numFmtId="4" fontId="4" fillId="8" borderId="27" xfId="0" applyNumberFormat="1" applyFont="1" applyFill="1" applyBorder="1" applyAlignment="1">
      <alignment wrapText="1"/>
    </xf>
    <xf numFmtId="0" fontId="13" fillId="0" borderId="31" xfId="0" applyFont="1" applyFill="1" applyBorder="1" applyAlignment="1">
      <alignment horizontal="center" vertical="center" wrapText="1"/>
    </xf>
    <xf numFmtId="0" fontId="14" fillId="0" borderId="31" xfId="0"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4" fontId="32" fillId="0" borderId="31" xfId="0" applyNumberFormat="1"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right" vertical="top"/>
    </xf>
    <xf numFmtId="4" fontId="4" fillId="0" borderId="2" xfId="0" applyNumberFormat="1" applyFont="1" applyFill="1" applyBorder="1" applyAlignment="1">
      <alignment wrapText="1"/>
    </xf>
    <xf numFmtId="49" fontId="4" fillId="0" borderId="35" xfId="0" applyNumberFormat="1" applyFont="1" applyFill="1" applyBorder="1" applyAlignment="1">
      <alignment horizontal="right" vertical="top"/>
    </xf>
    <xf numFmtId="0" fontId="4" fillId="0" borderId="10" xfId="0" applyFont="1" applyFill="1" applyBorder="1" applyAlignment="1">
      <alignment wrapText="1"/>
    </xf>
    <xf numFmtId="4" fontId="4" fillId="0" borderId="17" xfId="0" applyNumberFormat="1" applyFont="1" applyFill="1" applyBorder="1" applyAlignment="1">
      <alignment wrapText="1"/>
    </xf>
    <xf numFmtId="0" fontId="0" fillId="0" borderId="45" xfId="0" applyFill="1" applyBorder="1" applyAlignment="1">
      <alignment horizontal="right" vertical="top"/>
    </xf>
    <xf numFmtId="0" fontId="0" fillId="0" borderId="0" xfId="0" applyFont="1" applyFill="1" applyBorder="1" applyAlignment="1">
      <alignment wrapText="1"/>
    </xf>
    <xf numFmtId="0" fontId="0" fillId="0" borderId="0" xfId="0" applyFill="1" applyBorder="1" applyAlignment="1">
      <alignment wrapText="1"/>
    </xf>
    <xf numFmtId="4" fontId="0" fillId="0" borderId="0" xfId="0" applyNumberFormat="1" applyFont="1" applyFill="1" applyBorder="1" applyAlignment="1">
      <alignment wrapText="1"/>
    </xf>
    <xf numFmtId="4" fontId="0" fillId="0" borderId="0" xfId="0" applyNumberFormat="1" applyFill="1" applyBorder="1" applyAlignment="1">
      <alignment wrapText="1"/>
    </xf>
    <xf numFmtId="4" fontId="0" fillId="0" borderId="18" xfId="0" applyNumberFormat="1" applyFill="1" applyBorder="1" applyAlignment="1">
      <alignment wrapText="1"/>
    </xf>
    <xf numFmtId="4" fontId="17" fillId="0" borderId="1" xfId="0" applyNumberFormat="1" applyFont="1" applyBorder="1" applyAlignment="1">
      <alignment horizontal="right"/>
    </xf>
    <xf numFmtId="4" fontId="17" fillId="0" borderId="1" xfId="0" applyNumberFormat="1" applyFont="1" applyBorder="1"/>
    <xf numFmtId="4" fontId="0" fillId="2" borderId="1" xfId="0" applyNumberFormat="1" applyFill="1" applyBorder="1" applyProtection="1">
      <protection locked="0"/>
    </xf>
    <xf numFmtId="4" fontId="0" fillId="0" borderId="1" xfId="0" applyNumberFormat="1" applyBorder="1"/>
    <xf numFmtId="0" fontId="0" fillId="0" borderId="8" xfId="0" applyNumberFormat="1" applyBorder="1" applyAlignment="1">
      <alignment wrapText="1"/>
    </xf>
    <xf numFmtId="0" fontId="0" fillId="0" borderId="34" xfId="0" applyNumberFormat="1" applyBorder="1" applyAlignment="1">
      <alignment horizontal="left" vertical="top" wrapText="1"/>
    </xf>
    <xf numFmtId="0" fontId="15" fillId="0" borderId="12" xfId="0" applyNumberFormat="1" applyFont="1" applyBorder="1" applyAlignment="1">
      <alignment horizontal="left" vertical="top" wrapText="1"/>
    </xf>
    <xf numFmtId="0" fontId="20" fillId="0" borderId="12" xfId="0" applyFont="1" applyFill="1" applyBorder="1" applyAlignment="1">
      <alignment horizontal="right"/>
    </xf>
    <xf numFmtId="4" fontId="20" fillId="0" borderId="12" xfId="0" applyNumberFormat="1" applyFont="1" applyFill="1" applyBorder="1"/>
    <xf numFmtId="4" fontId="20" fillId="2" borderId="12" xfId="0" applyNumberFormat="1" applyFont="1" applyFill="1" applyBorder="1" applyProtection="1">
      <protection locked="0"/>
    </xf>
    <xf numFmtId="4" fontId="20" fillId="0" borderId="12" xfId="0" applyNumberFormat="1" applyFont="1" applyFill="1" applyBorder="1" applyProtection="1"/>
    <xf numFmtId="0" fontId="3" fillId="0" borderId="0" xfId="0" applyFont="1" applyBorder="1" applyAlignment="1">
      <alignment horizontal="left" vertical="top"/>
    </xf>
    <xf numFmtId="44" fontId="3" fillId="0" borderId="0" xfId="1" applyFont="1" applyBorder="1" applyAlignment="1">
      <alignment horizontal="right" vertical="top"/>
    </xf>
    <xf numFmtId="0" fontId="0" fillId="5" borderId="33" xfId="0" applyFill="1" applyBorder="1"/>
    <xf numFmtId="0" fontId="0" fillId="5" borderId="34" xfId="0" applyNumberFormat="1" applyFill="1" applyBorder="1" applyAlignment="1">
      <alignment wrapText="1"/>
    </xf>
    <xf numFmtId="0" fontId="0" fillId="5" borderId="34" xfId="0" applyFill="1" applyBorder="1"/>
    <xf numFmtId="0" fontId="0" fillId="5" borderId="2" xfId="0" applyFill="1" applyBorder="1"/>
    <xf numFmtId="0" fontId="0" fillId="5" borderId="1" xfId="0" applyFill="1" applyBorder="1" applyAlignment="1">
      <alignment horizontal="left" vertical="top"/>
    </xf>
    <xf numFmtId="0" fontId="13" fillId="5" borderId="1" xfId="0" applyFont="1" applyFill="1" applyBorder="1" applyAlignment="1">
      <alignment horizontal="center" vertical="top" wrapText="1"/>
    </xf>
    <xf numFmtId="0" fontId="13"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top" wrapText="1"/>
    </xf>
    <xf numFmtId="4" fontId="13" fillId="5" borderId="1" xfId="0" applyNumberFormat="1" applyFont="1" applyFill="1" applyBorder="1" applyAlignment="1">
      <alignment horizontal="center" vertical="top" wrapText="1"/>
    </xf>
    <xf numFmtId="4" fontId="13" fillId="5" borderId="70" xfId="0" applyNumberFormat="1" applyFont="1" applyFill="1" applyBorder="1" applyAlignment="1">
      <alignment horizontal="center" vertical="center" wrapText="1"/>
    </xf>
    <xf numFmtId="0" fontId="15" fillId="5" borderId="33" xfId="0" applyFont="1" applyFill="1" applyBorder="1"/>
    <xf numFmtId="0" fontId="15" fillId="5" borderId="34" xfId="0" applyNumberFormat="1" applyFont="1" applyFill="1" applyBorder="1" applyAlignment="1">
      <alignment wrapText="1"/>
    </xf>
    <xf numFmtId="0" fontId="21" fillId="5" borderId="34" xfId="0" applyFont="1" applyFill="1" applyBorder="1"/>
    <xf numFmtId="0" fontId="21" fillId="5" borderId="2" xfId="0" applyFont="1" applyFill="1" applyBorder="1"/>
    <xf numFmtId="0" fontId="15" fillId="5" borderId="12" xfId="0" applyFont="1" applyFill="1" applyBorder="1" applyAlignment="1">
      <alignment horizontal="left" vertical="top"/>
    </xf>
    <xf numFmtId="0" fontId="15" fillId="5" borderId="1" xfId="0" applyFont="1" applyFill="1" applyBorder="1"/>
    <xf numFmtId="0" fontId="13" fillId="5" borderId="12" xfId="0" applyFont="1" applyFill="1" applyBorder="1" applyAlignment="1">
      <alignment horizontal="center" vertical="top" wrapText="1"/>
    </xf>
    <xf numFmtId="0" fontId="13" fillId="5" borderId="12" xfId="0"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4" fontId="13" fillId="5" borderId="12" xfId="0" applyNumberFormat="1" applyFont="1" applyFill="1" applyBorder="1" applyAlignment="1">
      <alignment horizontal="center" vertical="center" wrapText="1"/>
    </xf>
    <xf numFmtId="0" fontId="15" fillId="5" borderId="1" xfId="0" applyFont="1" applyFill="1" applyBorder="1" applyAlignment="1">
      <alignment horizontal="left" vertical="top"/>
    </xf>
    <xf numFmtId="0" fontId="15" fillId="5" borderId="1" xfId="0" applyFont="1" applyFill="1" applyBorder="1" applyAlignment="1">
      <alignment vertical="top"/>
    </xf>
    <xf numFmtId="0" fontId="0" fillId="5" borderId="1" xfId="0" applyFill="1" applyBorder="1" applyAlignment="1">
      <alignment vertical="top"/>
    </xf>
    <xf numFmtId="0" fontId="0" fillId="5" borderId="1" xfId="0" applyFill="1" applyBorder="1"/>
    <xf numFmtId="16" fontId="0" fillId="5" borderId="1" xfId="0" applyNumberFormat="1" applyFill="1" applyBorder="1" applyAlignment="1">
      <alignment horizontal="left" vertical="top"/>
    </xf>
    <xf numFmtId="44" fontId="3" fillId="5" borderId="1" xfId="1" applyFont="1" applyFill="1" applyBorder="1" applyAlignment="1">
      <alignment horizontal="right" vertical="top"/>
    </xf>
    <xf numFmtId="0" fontId="13" fillId="5" borderId="67" xfId="0" applyFont="1" applyFill="1" applyBorder="1" applyAlignment="1">
      <alignment horizontal="center" vertical="top" wrapText="1"/>
    </xf>
    <xf numFmtId="0" fontId="13" fillId="5" borderId="68" xfId="0" applyNumberFormat="1" applyFont="1" applyFill="1" applyBorder="1" applyAlignment="1">
      <alignment horizontal="center" vertical="center" wrapText="1"/>
    </xf>
    <xf numFmtId="0" fontId="14" fillId="5" borderId="68" xfId="0" applyFont="1" applyFill="1" applyBorder="1" applyAlignment="1">
      <alignment horizontal="center" vertical="center" wrapText="1"/>
    </xf>
    <xf numFmtId="4" fontId="13" fillId="5" borderId="68" xfId="0" applyNumberFormat="1" applyFont="1" applyFill="1" applyBorder="1" applyAlignment="1">
      <alignment horizontal="center" vertical="center" wrapText="1"/>
    </xf>
    <xf numFmtId="4" fontId="13" fillId="5" borderId="69" xfId="0" applyNumberFormat="1" applyFont="1" applyFill="1" applyBorder="1" applyAlignment="1">
      <alignment horizontal="center" vertical="center" wrapText="1"/>
    </xf>
    <xf numFmtId="0" fontId="0" fillId="5" borderId="1" xfId="0" applyFont="1" applyFill="1" applyBorder="1" applyAlignment="1">
      <alignment horizontal="left" vertical="top"/>
    </xf>
    <xf numFmtId="0" fontId="0" fillId="5" borderId="3" xfId="0" applyFill="1" applyBorder="1" applyAlignment="1">
      <alignment horizontal="left" vertical="top"/>
    </xf>
    <xf numFmtId="44" fontId="3" fillId="5" borderId="6" xfId="1" applyFont="1" applyFill="1" applyBorder="1" applyAlignment="1">
      <alignment horizontal="right"/>
    </xf>
    <xf numFmtId="0" fontId="0" fillId="5" borderId="20" xfId="0" applyFill="1" applyBorder="1"/>
    <xf numFmtId="0" fontId="0" fillId="5" borderId="0" xfId="0" applyFill="1"/>
    <xf numFmtId="0" fontId="0" fillId="5" borderId="0" xfId="0" applyNumberFormat="1" applyFill="1" applyAlignment="1">
      <alignment wrapText="1"/>
    </xf>
    <xf numFmtId="44" fontId="3" fillId="5" borderId="11" xfId="1" applyFont="1" applyFill="1" applyBorder="1" applyAlignment="1">
      <alignment horizontal="right" vertical="top"/>
    </xf>
    <xf numFmtId="44" fontId="3" fillId="5" borderId="6" xfId="1" applyFont="1" applyFill="1" applyBorder="1" applyAlignment="1">
      <alignment horizontal="right" vertical="top"/>
    </xf>
    <xf numFmtId="44" fontId="3" fillId="5" borderId="11" xfId="1" applyFont="1" applyFill="1" applyBorder="1" applyAlignment="1">
      <alignment horizontal="right"/>
    </xf>
    <xf numFmtId="0" fontId="0" fillId="0" borderId="33" xfId="0" applyNumberFormat="1" applyBorder="1" applyAlignment="1">
      <alignment horizontal="left" vertical="top" wrapText="1"/>
    </xf>
    <xf numFmtId="0" fontId="0" fillId="0" borderId="2" xfId="0" applyNumberFormat="1" applyBorder="1" applyAlignment="1">
      <alignment horizontal="left" vertical="top" wrapText="1"/>
    </xf>
    <xf numFmtId="0" fontId="13" fillId="5" borderId="30" xfId="0" applyFont="1" applyFill="1" applyBorder="1" applyAlignment="1">
      <alignment horizontal="center" vertical="top" wrapText="1"/>
    </xf>
    <xf numFmtId="0" fontId="13" fillId="5" borderId="31" xfId="0" applyNumberFormat="1" applyFont="1" applyFill="1" applyBorder="1" applyAlignment="1">
      <alignment horizontal="center" vertical="center" wrapText="1"/>
    </xf>
    <xf numFmtId="0" fontId="14" fillId="5" borderId="31" xfId="0" applyFont="1" applyFill="1" applyBorder="1" applyAlignment="1">
      <alignment horizontal="center" vertical="top" wrapText="1"/>
    </xf>
    <xf numFmtId="4" fontId="13" fillId="5" borderId="31" xfId="0" applyNumberFormat="1" applyFont="1" applyFill="1" applyBorder="1" applyAlignment="1">
      <alignment horizontal="center" vertical="top" wrapText="1"/>
    </xf>
    <xf numFmtId="4" fontId="13" fillId="5" borderId="32" xfId="0" applyNumberFormat="1" applyFont="1" applyFill="1" applyBorder="1" applyAlignment="1">
      <alignment horizontal="center" vertical="top" wrapText="1"/>
    </xf>
    <xf numFmtId="0" fontId="0" fillId="5" borderId="12" xfId="0" applyFill="1" applyBorder="1" applyAlignment="1">
      <alignment horizontal="left" vertical="top"/>
    </xf>
    <xf numFmtId="0" fontId="18" fillId="5" borderId="34" xfId="0" applyFont="1" applyFill="1" applyBorder="1" applyAlignment="1">
      <alignment horizontal="right"/>
    </xf>
    <xf numFmtId="4" fontId="18" fillId="5" borderId="34" xfId="0" applyNumberFormat="1" applyFont="1" applyFill="1" applyBorder="1"/>
    <xf numFmtId="4" fontId="18" fillId="5" borderId="2" xfId="0" applyNumberFormat="1" applyFont="1" applyFill="1" applyBorder="1" applyProtection="1"/>
    <xf numFmtId="44" fontId="3" fillId="5" borderId="27" xfId="1" applyFont="1" applyFill="1" applyBorder="1" applyAlignment="1">
      <alignment horizontal="right" vertical="top"/>
    </xf>
    <xf numFmtId="0" fontId="14" fillId="5" borderId="12" xfId="0" applyFont="1" applyFill="1" applyBorder="1" applyAlignment="1">
      <alignment horizontal="center" vertical="top" wrapText="1"/>
    </xf>
    <xf numFmtId="4" fontId="13" fillId="5" borderId="12" xfId="0" applyNumberFormat="1" applyFont="1" applyFill="1" applyBorder="1" applyAlignment="1">
      <alignment horizontal="center" vertical="top" wrapText="1"/>
    </xf>
    <xf numFmtId="0" fontId="0" fillId="5" borderId="20" xfId="0" applyFill="1" applyBorder="1" applyAlignment="1">
      <alignment horizontal="left" vertical="top"/>
    </xf>
    <xf numFmtId="0" fontId="0" fillId="5" borderId="12" xfId="0" applyFill="1" applyBorder="1"/>
    <xf numFmtId="44" fontId="3" fillId="5" borderId="27" xfId="1" applyFont="1" applyFill="1" applyBorder="1"/>
    <xf numFmtId="0" fontId="14" fillId="5" borderId="68" xfId="0" applyFont="1" applyFill="1" applyBorder="1" applyAlignment="1">
      <alignment horizontal="center" vertical="top" wrapText="1"/>
    </xf>
    <xf numFmtId="4" fontId="13" fillId="5" borderId="68" xfId="0" applyNumberFormat="1" applyFont="1" applyFill="1" applyBorder="1" applyAlignment="1">
      <alignment horizontal="center" vertical="top" wrapText="1"/>
    </xf>
    <xf numFmtId="4" fontId="13" fillId="5" borderId="69" xfId="0" applyNumberFormat="1" applyFont="1" applyFill="1" applyBorder="1" applyAlignment="1">
      <alignment horizontal="center" vertical="top" wrapText="1"/>
    </xf>
    <xf numFmtId="0" fontId="0" fillId="5" borderId="34" xfId="0" applyNumberFormat="1" applyFill="1" applyBorder="1" applyAlignment="1">
      <alignment horizontal="left" vertical="top" wrapText="1"/>
    </xf>
    <xf numFmtId="0" fontId="0" fillId="5" borderId="34" xfId="0" applyFill="1" applyBorder="1" applyAlignment="1">
      <alignment horizontal="left" vertical="top"/>
    </xf>
    <xf numFmtId="0" fontId="2" fillId="5" borderId="34" xfId="0" applyNumberFormat="1" applyFont="1" applyFill="1" applyBorder="1" applyAlignment="1">
      <alignment horizontal="left" vertical="top" wrapText="1"/>
    </xf>
    <xf numFmtId="0" fontId="2" fillId="5" borderId="34" xfId="0" applyFont="1" applyFill="1" applyBorder="1" applyAlignment="1">
      <alignment horizontal="left" vertical="top"/>
    </xf>
    <xf numFmtId="0" fontId="0" fillId="5" borderId="12" xfId="0" applyFont="1" applyFill="1" applyBorder="1"/>
    <xf numFmtId="0" fontId="0" fillId="5" borderId="1" xfId="0" applyFont="1" applyFill="1" applyBorder="1"/>
    <xf numFmtId="0" fontId="0" fillId="5" borderId="0" xfId="0" applyFont="1" applyFill="1"/>
    <xf numFmtId="0" fontId="18" fillId="5" borderId="1" xfId="4" applyFont="1" applyFill="1" applyBorder="1" applyAlignment="1" applyProtection="1">
      <alignment vertical="center" wrapText="1"/>
      <protection locked="0"/>
    </xf>
    <xf numFmtId="0" fontId="18" fillId="5" borderId="1" xfId="4" applyNumberFormat="1" applyFont="1" applyFill="1" applyBorder="1" applyAlignment="1" applyProtection="1">
      <alignment horizontal="center" wrapText="1"/>
      <protection locked="0"/>
    </xf>
    <xf numFmtId="4" fontId="18" fillId="5" borderId="1" xfId="4" applyNumberFormat="1" applyFont="1" applyFill="1" applyBorder="1" applyAlignment="1">
      <alignment horizontal="center" wrapText="1"/>
    </xf>
    <xf numFmtId="4" fontId="18" fillId="5" borderId="1" xfId="4" applyNumberFormat="1" applyFont="1" applyFill="1" applyBorder="1" applyAlignment="1">
      <alignment wrapText="1"/>
    </xf>
    <xf numFmtId="0" fontId="23" fillId="5" borderId="1" xfId="4" applyNumberFormat="1" applyFont="1" applyFill="1" applyBorder="1" applyAlignment="1" applyProtection="1">
      <alignment vertical="center" wrapText="1"/>
      <protection locked="0"/>
    </xf>
    <xf numFmtId="0" fontId="18" fillId="5" borderId="1" xfId="4" applyFont="1" applyFill="1" applyBorder="1" applyAlignment="1">
      <alignment horizontal="center" wrapText="1"/>
    </xf>
    <xf numFmtId="0" fontId="18" fillId="5" borderId="1" xfId="4" applyNumberFormat="1" applyFont="1" applyFill="1" applyBorder="1" applyAlignment="1">
      <alignment horizontal="center" wrapText="1"/>
    </xf>
    <xf numFmtId="0" fontId="18" fillId="5" borderId="1" xfId="5" applyFont="1" applyFill="1" applyBorder="1" applyAlignment="1">
      <alignment vertical="center" wrapText="1"/>
    </xf>
    <xf numFmtId="0" fontId="18" fillId="5" borderId="1" xfId="5" applyFont="1" applyFill="1" applyBorder="1" applyAlignment="1">
      <alignment horizontal="center"/>
    </xf>
    <xf numFmtId="164" fontId="18" fillId="5" borderId="1" xfId="5" applyNumberFormat="1" applyFont="1" applyFill="1" applyBorder="1" applyAlignment="1">
      <alignment horizontal="center"/>
    </xf>
    <xf numFmtId="0" fontId="18" fillId="5" borderId="1" xfId="4" applyFont="1" applyFill="1" applyBorder="1" applyAlignment="1">
      <alignment horizontal="justify" vertical="center"/>
    </xf>
    <xf numFmtId="44" fontId="3" fillId="5" borderId="6" xfId="1" applyFont="1" applyFill="1" applyBorder="1" applyAlignment="1"/>
    <xf numFmtId="0" fontId="13" fillId="5" borderId="71" xfId="0" applyFont="1" applyFill="1" applyBorder="1" applyAlignment="1">
      <alignment horizontal="center" vertical="top" wrapText="1"/>
    </xf>
    <xf numFmtId="0" fontId="13" fillId="5" borderId="72" xfId="0" applyNumberFormat="1" applyFont="1" applyFill="1" applyBorder="1" applyAlignment="1">
      <alignment horizontal="center" vertical="center" wrapText="1"/>
    </xf>
    <xf numFmtId="0" fontId="14" fillId="5" borderId="72" xfId="0" applyFont="1" applyFill="1" applyBorder="1" applyAlignment="1">
      <alignment horizontal="center" vertical="top" wrapText="1"/>
    </xf>
    <xf numFmtId="4" fontId="13" fillId="5" borderId="72" xfId="0" applyNumberFormat="1" applyFont="1" applyFill="1" applyBorder="1" applyAlignment="1">
      <alignment horizontal="center" vertical="top" wrapText="1"/>
    </xf>
    <xf numFmtId="4" fontId="13" fillId="5" borderId="73" xfId="0" applyNumberFormat="1" applyFont="1" applyFill="1" applyBorder="1" applyAlignment="1">
      <alignment horizontal="center" vertical="top" wrapText="1"/>
    </xf>
    <xf numFmtId="0" fontId="0" fillId="10" borderId="1" xfId="0" applyFill="1" applyBorder="1" applyAlignment="1">
      <alignment horizontal="left" vertical="top"/>
    </xf>
    <xf numFmtId="0" fontId="18" fillId="10" borderId="1" xfId="0" applyNumberFormat="1" applyFont="1" applyFill="1" applyBorder="1" applyAlignment="1">
      <alignment horizontal="left" vertical="top" wrapText="1"/>
    </xf>
    <xf numFmtId="0" fontId="18" fillId="10" borderId="1" xfId="4" applyFont="1" applyFill="1" applyBorder="1" applyAlignment="1">
      <alignment horizontal="center" vertical="center" wrapText="1"/>
    </xf>
    <xf numFmtId="0" fontId="18" fillId="10" borderId="1" xfId="4" applyNumberFormat="1" applyFont="1" applyFill="1" applyBorder="1" applyAlignment="1">
      <alignment horizontal="center" vertical="center" wrapText="1"/>
    </xf>
    <xf numFmtId="4" fontId="18" fillId="10" borderId="1" xfId="4" applyNumberFormat="1" applyFont="1" applyFill="1" applyBorder="1" applyAlignment="1">
      <alignment horizontal="center" vertical="center" wrapText="1"/>
    </xf>
    <xf numFmtId="4" fontId="18" fillId="10" borderId="1" xfId="4" applyNumberFormat="1" applyFont="1" applyFill="1" applyBorder="1" applyAlignment="1" applyProtection="1">
      <alignment horizontal="right" vertical="center" wrapText="1"/>
      <protection locked="0"/>
    </xf>
    <xf numFmtId="0" fontId="18" fillId="10" borderId="1" xfId="4" applyNumberFormat="1" applyFont="1" applyFill="1" applyBorder="1" applyAlignment="1">
      <alignment horizontal="left" vertical="top" wrapText="1"/>
    </xf>
    <xf numFmtId="0" fontId="18" fillId="10" borderId="1" xfId="4" applyNumberFormat="1" applyFont="1" applyFill="1" applyBorder="1" applyAlignment="1" applyProtection="1">
      <alignment horizontal="center" vertical="center" wrapText="1"/>
      <protection locked="0"/>
    </xf>
    <xf numFmtId="4" fontId="18" fillId="10" borderId="1" xfId="4" applyNumberFormat="1" applyFont="1" applyFill="1" applyBorder="1" applyAlignment="1">
      <alignment wrapText="1"/>
    </xf>
    <xf numFmtId="0" fontId="18" fillId="10" borderId="1" xfId="4" applyNumberFormat="1" applyFont="1" applyFill="1" applyBorder="1" applyAlignment="1" applyProtection="1">
      <alignment horizontal="center" wrapText="1"/>
      <protection locked="0"/>
    </xf>
    <xf numFmtId="4" fontId="18" fillId="10" borderId="1" xfId="4" applyNumberFormat="1" applyFont="1" applyFill="1" applyBorder="1" applyAlignment="1">
      <alignment horizontal="center" wrapText="1"/>
    </xf>
    <xf numFmtId="0" fontId="18" fillId="10" borderId="1" xfId="4" applyNumberFormat="1" applyFont="1" applyFill="1" applyBorder="1" applyAlignment="1" applyProtection="1">
      <alignment horizontal="left" vertical="top" wrapText="1"/>
      <protection locked="0"/>
    </xf>
    <xf numFmtId="16" fontId="0" fillId="10" borderId="1" xfId="0" applyNumberFormat="1" applyFill="1" applyBorder="1" applyAlignment="1">
      <alignment horizontal="left" vertical="top"/>
    </xf>
    <xf numFmtId="0" fontId="23" fillId="10" borderId="1" xfId="4" applyNumberFormat="1" applyFont="1" applyFill="1" applyBorder="1" applyAlignment="1" applyProtection="1">
      <alignment horizontal="left" vertical="top" wrapText="1"/>
      <protection locked="0"/>
    </xf>
    <xf numFmtId="0" fontId="18" fillId="10" borderId="1" xfId="4" applyFont="1" applyFill="1" applyBorder="1" applyAlignment="1">
      <alignment horizontal="center" wrapText="1"/>
    </xf>
    <xf numFmtId="0" fontId="18" fillId="10" borderId="1" xfId="4" applyNumberFormat="1" applyFont="1" applyFill="1" applyBorder="1" applyAlignment="1">
      <alignment horizontal="center" wrapText="1"/>
    </xf>
    <xf numFmtId="44" fontId="3" fillId="10" borderId="6" xfId="1" applyFont="1" applyFill="1" applyBorder="1" applyAlignment="1">
      <alignment horizontal="right"/>
    </xf>
    <xf numFmtId="0" fontId="0" fillId="10" borderId="12" xfId="0" applyFill="1" applyBorder="1" applyAlignment="1">
      <alignment vertical="top"/>
    </xf>
    <xf numFmtId="0" fontId="0" fillId="10" borderId="1" xfId="0" applyFill="1" applyBorder="1"/>
    <xf numFmtId="0" fontId="26" fillId="10" borderId="1" xfId="0" applyNumberFormat="1" applyFont="1" applyFill="1" applyBorder="1" applyAlignment="1">
      <alignment horizontal="left" vertical="top" wrapText="1"/>
    </xf>
    <xf numFmtId="0" fontId="18" fillId="10" borderId="1" xfId="0" applyFont="1" applyFill="1" applyBorder="1" applyAlignment="1">
      <alignment horizontal="center" wrapText="1"/>
    </xf>
    <xf numFmtId="0" fontId="18" fillId="10" borderId="1" xfId="0" applyNumberFormat="1" applyFont="1" applyFill="1" applyBorder="1" applyAlignment="1">
      <alignment horizontal="center" wrapText="1"/>
    </xf>
    <xf numFmtId="4" fontId="18" fillId="10" borderId="1" xfId="0" applyNumberFormat="1" applyFont="1" applyFill="1" applyBorder="1" applyAlignment="1">
      <alignment horizontal="center" wrapText="1"/>
    </xf>
    <xf numFmtId="4" fontId="18" fillId="10" borderId="1" xfId="0" applyNumberFormat="1" applyFont="1" applyFill="1" applyBorder="1" applyAlignment="1">
      <alignment horizontal="right" wrapText="1"/>
    </xf>
    <xf numFmtId="0" fontId="18" fillId="5" borderId="1" xfId="0" applyNumberFormat="1" applyFont="1" applyFill="1" applyBorder="1" applyAlignment="1">
      <alignment horizontal="left" vertical="top" wrapText="1"/>
    </xf>
    <xf numFmtId="0" fontId="18" fillId="5" borderId="1" xfId="0" applyFont="1" applyFill="1" applyBorder="1" applyAlignment="1">
      <alignment horizontal="center" wrapText="1"/>
    </xf>
    <xf numFmtId="0" fontId="18" fillId="5" borderId="1" xfId="0" applyNumberFormat="1" applyFont="1" applyFill="1" applyBorder="1" applyAlignment="1">
      <alignment horizontal="center" wrapText="1"/>
    </xf>
    <xf numFmtId="4" fontId="18" fillId="5" borderId="1" xfId="0" applyNumberFormat="1" applyFont="1" applyFill="1" applyBorder="1" applyAlignment="1" applyProtection="1">
      <alignment horizontal="center" wrapText="1"/>
      <protection locked="0"/>
    </xf>
    <xf numFmtId="4" fontId="18" fillId="5" borderId="1" xfId="0" applyNumberFormat="1" applyFont="1" applyFill="1" applyBorder="1" applyAlignment="1">
      <alignment horizontal="right" wrapText="1"/>
    </xf>
    <xf numFmtId="0" fontId="18" fillId="5" borderId="1" xfId="4" applyNumberFormat="1" applyFont="1" applyFill="1" applyBorder="1" applyAlignment="1">
      <alignment horizontal="left" vertical="top" wrapText="1"/>
    </xf>
    <xf numFmtId="44" fontId="3" fillId="5" borderId="6" xfId="1" applyFont="1" applyFill="1" applyBorder="1" applyAlignment="1">
      <alignment vertical="top"/>
    </xf>
    <xf numFmtId="44" fontId="3" fillId="5" borderId="27" xfId="1" applyFont="1" applyFill="1" applyBorder="1" applyAlignment="1">
      <alignment horizontal="right"/>
    </xf>
    <xf numFmtId="0" fontId="18" fillId="5" borderId="1" xfId="0" applyFont="1" applyFill="1" applyBorder="1" applyAlignment="1">
      <alignment vertical="top" wrapText="1"/>
    </xf>
    <xf numFmtId="0" fontId="0" fillId="5" borderId="0" xfId="0" applyFill="1" applyAlignment="1">
      <alignment horizontal="left" vertical="top"/>
    </xf>
    <xf numFmtId="164" fontId="18" fillId="5" borderId="1" xfId="0" applyNumberFormat="1" applyFont="1" applyFill="1" applyBorder="1" applyAlignment="1">
      <alignment horizontal="center" wrapText="1"/>
    </xf>
    <xf numFmtId="164" fontId="18" fillId="5" borderId="1" xfId="0" applyNumberFormat="1" applyFont="1" applyFill="1" applyBorder="1" applyAlignment="1">
      <alignment horizontal="right" wrapText="1"/>
    </xf>
    <xf numFmtId="164" fontId="18" fillId="5" borderId="1" xfId="0" applyNumberFormat="1" applyFont="1" applyFill="1" applyBorder="1" applyAlignment="1">
      <alignment wrapText="1"/>
    </xf>
    <xf numFmtId="0" fontId="0" fillId="5" borderId="34" xfId="0" applyFont="1" applyFill="1" applyBorder="1" applyAlignment="1">
      <alignment vertical="top" wrapText="1"/>
    </xf>
    <xf numFmtId="0" fontId="0" fillId="5" borderId="34" xfId="0" applyFont="1" applyFill="1" applyBorder="1" applyAlignment="1">
      <alignment horizontal="center" wrapText="1"/>
    </xf>
    <xf numFmtId="164" fontId="0" fillId="5" borderId="34" xfId="0" applyNumberFormat="1" applyFont="1" applyFill="1" applyBorder="1" applyAlignment="1">
      <alignment horizontal="right" wrapText="1"/>
    </xf>
    <xf numFmtId="164" fontId="0" fillId="5" borderId="2" xfId="0" applyNumberFormat="1" applyFont="1" applyFill="1" applyBorder="1" applyAlignment="1">
      <alignment wrapText="1"/>
    </xf>
    <xf numFmtId="0" fontId="0" fillId="5" borderId="34" xfId="0" applyFont="1" applyFill="1" applyBorder="1" applyAlignment="1">
      <alignment wrapText="1"/>
    </xf>
    <xf numFmtId="164" fontId="0" fillId="5" borderId="34" xfId="0" applyNumberFormat="1" applyFont="1" applyFill="1" applyBorder="1" applyAlignment="1">
      <alignment horizontal="center" wrapText="1"/>
    </xf>
    <xf numFmtId="164" fontId="0" fillId="5" borderId="2" xfId="0" applyNumberFormat="1" applyFont="1" applyFill="1" applyBorder="1" applyAlignment="1">
      <alignment horizontal="right" wrapText="1"/>
    </xf>
    <xf numFmtId="44" fontId="4" fillId="5" borderId="6" xfId="1" applyFont="1" applyFill="1" applyBorder="1" applyAlignment="1">
      <alignment horizontal="right" wrapText="1"/>
    </xf>
    <xf numFmtId="0" fontId="0" fillId="5" borderId="33" xfId="0" applyFill="1" applyBorder="1" applyAlignment="1">
      <alignment horizontal="right" vertical="top"/>
    </xf>
    <xf numFmtId="0" fontId="11" fillId="5" borderId="34" xfId="3" applyFont="1" applyFill="1" applyBorder="1" applyAlignment="1">
      <alignment horizontal="center" vertical="center" wrapText="1"/>
    </xf>
    <xf numFmtId="0" fontId="0" fillId="5" borderId="34" xfId="0" applyFill="1" applyBorder="1" applyAlignment="1">
      <alignment wrapText="1"/>
    </xf>
    <xf numFmtId="4" fontId="0" fillId="5" borderId="34" xfId="0" applyNumberFormat="1" applyFont="1" applyFill="1" applyBorder="1" applyAlignment="1">
      <alignment wrapText="1"/>
    </xf>
    <xf numFmtId="4" fontId="0" fillId="5" borderId="34" xfId="0" applyNumberFormat="1" applyFill="1" applyBorder="1" applyAlignment="1">
      <alignment wrapText="1"/>
    </xf>
    <xf numFmtId="4" fontId="0" fillId="5" borderId="2" xfId="0" applyNumberFormat="1" applyFill="1" applyBorder="1" applyAlignment="1">
      <alignment wrapText="1"/>
    </xf>
    <xf numFmtId="49" fontId="0" fillId="5" borderId="1" xfId="0" applyNumberFormat="1" applyFill="1" applyBorder="1" applyAlignment="1">
      <alignment horizontal="right" vertical="top"/>
    </xf>
    <xf numFmtId="49" fontId="0" fillId="5" borderId="0" xfId="0" applyNumberFormat="1" applyFill="1" applyAlignment="1">
      <alignment horizontal="right" vertical="top"/>
    </xf>
    <xf numFmtId="0" fontId="0" fillId="5" borderId="34" xfId="3" applyFont="1" applyFill="1" applyBorder="1" applyAlignment="1">
      <alignment horizontal="left" vertical="top" wrapText="1"/>
    </xf>
    <xf numFmtId="49" fontId="4" fillId="9" borderId="7" xfId="0" applyNumberFormat="1" applyFont="1" applyFill="1" applyBorder="1" applyAlignment="1">
      <alignment horizontal="right" vertical="top"/>
    </xf>
    <xf numFmtId="4" fontId="4" fillId="9" borderId="11" xfId="0" applyNumberFormat="1" applyFont="1" applyFill="1" applyBorder="1" applyAlignment="1">
      <alignment wrapText="1"/>
    </xf>
    <xf numFmtId="44" fontId="4" fillId="5" borderId="27" xfId="1" applyFont="1" applyFill="1" applyBorder="1" applyAlignment="1">
      <alignment horizontal="right" wrapText="1"/>
    </xf>
    <xf numFmtId="0" fontId="13" fillId="5" borderId="31" xfId="0" applyFont="1" applyFill="1" applyBorder="1" applyAlignment="1">
      <alignment horizontal="center" vertical="center" wrapText="1"/>
    </xf>
    <xf numFmtId="0" fontId="14" fillId="5" borderId="31" xfId="0" applyFont="1" applyFill="1" applyBorder="1" applyAlignment="1">
      <alignment horizontal="center" vertical="center" wrapText="1"/>
    </xf>
    <xf numFmtId="4" fontId="13" fillId="5" borderId="31" xfId="0" applyNumberFormat="1" applyFont="1" applyFill="1" applyBorder="1" applyAlignment="1">
      <alignment horizontal="center" vertical="center" wrapText="1"/>
    </xf>
    <xf numFmtId="4" fontId="32" fillId="5" borderId="31" xfId="0" applyNumberFormat="1" applyFont="1" applyFill="1" applyBorder="1" applyAlignment="1">
      <alignment horizontal="center" vertical="center" wrapText="1"/>
    </xf>
    <xf numFmtId="4" fontId="13" fillId="5" borderId="32" xfId="0" applyNumberFormat="1" applyFont="1" applyFill="1" applyBorder="1" applyAlignment="1">
      <alignment horizontal="center" vertical="center" wrapText="1"/>
    </xf>
    <xf numFmtId="49" fontId="4" fillId="9" borderId="64" xfId="0" applyNumberFormat="1" applyFont="1" applyFill="1" applyBorder="1" applyAlignment="1">
      <alignment horizontal="left" vertical="top"/>
    </xf>
    <xf numFmtId="0" fontId="4" fillId="9" borderId="65" xfId="0" applyFont="1" applyFill="1" applyBorder="1" applyAlignment="1">
      <alignment horizontal="left" wrapText="1"/>
    </xf>
    <xf numFmtId="4" fontId="4" fillId="9" borderId="66" xfId="0" applyNumberFormat="1" applyFont="1" applyFill="1" applyBorder="1" applyAlignment="1">
      <alignment horizontal="left" wrapText="1"/>
    </xf>
    <xf numFmtId="44" fontId="4" fillId="5" borderId="63" xfId="1" applyFont="1" applyFill="1" applyBorder="1" applyAlignment="1">
      <alignment horizontal="right" wrapText="1"/>
    </xf>
    <xf numFmtId="49" fontId="0" fillId="5" borderId="33" xfId="0" applyNumberFormat="1" applyFill="1" applyBorder="1" applyAlignment="1">
      <alignment horizontal="right" vertical="top"/>
    </xf>
    <xf numFmtId="49" fontId="0" fillId="5" borderId="3" xfId="0" applyNumberFormat="1" applyFill="1" applyBorder="1" applyAlignment="1">
      <alignment horizontal="right" vertical="top"/>
    </xf>
    <xf numFmtId="49" fontId="4" fillId="5" borderId="33" xfId="0" applyNumberFormat="1" applyFont="1" applyFill="1" applyBorder="1" applyAlignment="1">
      <alignment horizontal="right" vertical="top"/>
    </xf>
    <xf numFmtId="0" fontId="11" fillId="5" borderId="34" xfId="0" applyFont="1" applyFill="1" applyBorder="1" applyAlignment="1">
      <alignment horizontal="center" vertical="center" wrapText="1"/>
    </xf>
    <xf numFmtId="0" fontId="4" fillId="5" borderId="34" xfId="0" applyFont="1" applyFill="1" applyBorder="1" applyAlignment="1">
      <alignment wrapText="1"/>
    </xf>
    <xf numFmtId="4" fontId="4" fillId="5" borderId="2" xfId="0" applyNumberFormat="1" applyFont="1" applyFill="1" applyBorder="1" applyAlignment="1">
      <alignment wrapText="1"/>
    </xf>
    <xf numFmtId="0" fontId="0" fillId="5" borderId="1" xfId="0" applyFill="1" applyBorder="1" applyAlignment="1">
      <alignment horizontal="right" vertical="top"/>
    </xf>
    <xf numFmtId="0" fontId="0" fillId="5" borderId="0" xfId="0" applyFont="1" applyFill="1" applyAlignment="1">
      <alignment horizontal="left" wrapText="1"/>
    </xf>
    <xf numFmtId="0" fontId="0" fillId="5" borderId="0" xfId="0" applyFill="1" applyAlignment="1">
      <alignment wrapText="1"/>
    </xf>
    <xf numFmtId="4" fontId="0" fillId="5" borderId="0" xfId="0" applyNumberFormat="1" applyFont="1" applyFill="1" applyAlignment="1">
      <alignment wrapText="1"/>
    </xf>
    <xf numFmtId="4" fontId="0" fillId="5" borderId="0" xfId="0" applyNumberFormat="1" applyFill="1" applyAlignment="1">
      <alignment wrapText="1"/>
    </xf>
    <xf numFmtId="0" fontId="0" fillId="5" borderId="34" xfId="0" applyFont="1" applyFill="1" applyBorder="1" applyAlignment="1">
      <alignment horizontal="left" wrapText="1"/>
    </xf>
    <xf numFmtId="0" fontId="11" fillId="5" borderId="34" xfId="0" applyFont="1" applyFill="1" applyBorder="1" applyAlignment="1">
      <alignment horizontal="center" wrapText="1"/>
    </xf>
    <xf numFmtId="4" fontId="5" fillId="5" borderId="34" xfId="0" applyNumberFormat="1" applyFont="1" applyFill="1" applyBorder="1" applyAlignment="1">
      <alignment wrapText="1"/>
    </xf>
    <xf numFmtId="0" fontId="13" fillId="5" borderId="59" xfId="0" applyFont="1" applyFill="1" applyBorder="1" applyAlignment="1">
      <alignment horizontal="center" vertical="top" wrapText="1"/>
    </xf>
    <xf numFmtId="0" fontId="13" fillId="5" borderId="60" xfId="0" applyFont="1" applyFill="1" applyBorder="1" applyAlignment="1">
      <alignment horizontal="center" vertical="center" wrapText="1"/>
    </xf>
    <xf numFmtId="0" fontId="14" fillId="5" borderId="60" xfId="0" applyFont="1" applyFill="1" applyBorder="1" applyAlignment="1">
      <alignment horizontal="center" vertical="center" wrapText="1"/>
    </xf>
    <xf numFmtId="4" fontId="13" fillId="5" borderId="60" xfId="0" applyNumberFormat="1" applyFont="1" applyFill="1" applyBorder="1" applyAlignment="1">
      <alignment horizontal="center" vertical="center" wrapText="1"/>
    </xf>
    <xf numFmtId="4" fontId="32" fillId="5" borderId="60" xfId="0" applyNumberFormat="1" applyFont="1" applyFill="1" applyBorder="1" applyAlignment="1">
      <alignment horizontal="center" vertical="center" wrapText="1"/>
    </xf>
    <xf numFmtId="4" fontId="13" fillId="5" borderId="61" xfId="0" applyNumberFormat="1" applyFont="1" applyFill="1" applyBorder="1" applyAlignment="1">
      <alignment horizontal="center" vertical="center" wrapText="1"/>
    </xf>
    <xf numFmtId="4" fontId="4" fillId="9" borderId="29" xfId="0" applyNumberFormat="1" applyFont="1" applyFill="1" applyBorder="1" applyAlignment="1">
      <alignment wrapText="1"/>
    </xf>
    <xf numFmtId="44" fontId="4" fillId="5" borderId="6" xfId="1" applyFont="1" applyFill="1" applyBorder="1" applyAlignment="1">
      <alignment wrapText="1"/>
    </xf>
    <xf numFmtId="0" fontId="11" fillId="5" borderId="34" xfId="0" applyFont="1" applyFill="1" applyBorder="1" applyAlignment="1">
      <alignment horizontal="center"/>
    </xf>
    <xf numFmtId="0" fontId="0" fillId="5" borderId="34" xfId="0" applyFont="1" applyFill="1" applyBorder="1"/>
    <xf numFmtId="0" fontId="0" fillId="0" borderId="0" xfId="0" applyAlignment="1">
      <alignment horizontal="left" vertical="top" wrapText="1"/>
    </xf>
    <xf numFmtId="0" fontId="0" fillId="0" borderId="34" xfId="0" applyNumberFormat="1" applyBorder="1" applyAlignment="1">
      <alignment horizontal="left" vertical="top" wrapText="1"/>
    </xf>
    <xf numFmtId="44" fontId="0" fillId="0" borderId="0" xfId="0" applyNumberFormat="1"/>
    <xf numFmtId="0" fontId="18" fillId="0" borderId="1" xfId="0" applyFont="1" applyFill="1" applyBorder="1" applyAlignment="1">
      <alignment horizontal="left" vertical="top" wrapText="1"/>
    </xf>
    <xf numFmtId="44" fontId="3" fillId="5" borderId="53" xfId="1" applyFont="1" applyFill="1" applyBorder="1" applyAlignment="1">
      <alignment horizontal="right" vertical="top"/>
    </xf>
    <xf numFmtId="0" fontId="0" fillId="0" borderId="34" xfId="0" applyBorder="1"/>
    <xf numFmtId="0" fontId="0" fillId="0" borderId="2" xfId="0" applyBorder="1"/>
    <xf numFmtId="0" fontId="18" fillId="5" borderId="1" xfId="0" applyFont="1" applyFill="1" applyBorder="1" applyAlignment="1">
      <alignment horizontal="left" vertical="top"/>
    </xf>
    <xf numFmtId="0" fontId="30" fillId="0" borderId="0" xfId="0" applyFont="1" applyBorder="1" applyAlignment="1">
      <alignment horizontal="left" vertical="top" wrapText="1"/>
    </xf>
    <xf numFmtId="0" fontId="31" fillId="0" borderId="0" xfId="0" applyFont="1" applyBorder="1" applyAlignment="1">
      <alignment horizontal="left" vertical="top" wrapText="1"/>
    </xf>
    <xf numFmtId="0" fontId="27" fillId="0" borderId="0" xfId="0" applyFont="1" applyAlignment="1">
      <alignment horizontal="center" vertical="center"/>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29"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xf>
    <xf numFmtId="0" fontId="0" fillId="0" borderId="18" xfId="0" applyBorder="1" applyAlignment="1">
      <alignment horizontal="left"/>
    </xf>
    <xf numFmtId="49" fontId="10" fillId="4" borderId="0" xfId="0" applyNumberFormat="1" applyFont="1" applyFill="1" applyAlignment="1">
      <alignment horizontal="center" vertical="top"/>
    </xf>
    <xf numFmtId="0" fontId="4" fillId="9" borderId="7" xfId="0" applyFont="1" applyFill="1" applyBorder="1" applyAlignment="1">
      <alignment horizontal="left" vertical="top" wrapText="1"/>
    </xf>
    <xf numFmtId="0" fontId="4" fillId="9" borderId="8" xfId="0" applyFont="1" applyFill="1" applyBorder="1" applyAlignment="1">
      <alignment horizontal="left" vertical="top" wrapText="1"/>
    </xf>
    <xf numFmtId="0" fontId="4" fillId="9" borderId="28" xfId="0" applyFont="1" applyFill="1" applyBorder="1" applyAlignment="1">
      <alignment horizontal="left" vertical="top" wrapText="1"/>
    </xf>
    <xf numFmtId="0" fontId="4" fillId="9" borderId="15" xfId="0" applyFont="1" applyFill="1" applyBorder="1" applyAlignment="1">
      <alignment horizontal="left" vertical="top" wrapText="1"/>
    </xf>
    <xf numFmtId="0" fontId="4" fillId="5" borderId="43" xfId="0" applyFont="1" applyFill="1" applyBorder="1" applyAlignment="1">
      <alignment horizontal="left" vertical="top" wrapText="1"/>
    </xf>
    <xf numFmtId="0" fontId="4" fillId="5" borderId="6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3" borderId="13" xfId="0" applyFont="1" applyFill="1" applyBorder="1" applyAlignment="1">
      <alignment wrapText="1"/>
    </xf>
    <xf numFmtId="0" fontId="4" fillId="3" borderId="14" xfId="0" applyFont="1" applyFill="1" applyBorder="1" applyAlignment="1">
      <alignment wrapText="1"/>
    </xf>
    <xf numFmtId="0" fontId="4" fillId="3" borderId="52" xfId="0" applyFont="1" applyFill="1" applyBorder="1" applyAlignment="1">
      <alignment wrapText="1"/>
    </xf>
    <xf numFmtId="4" fontId="0" fillId="0" borderId="1" xfId="0" applyNumberFormat="1" applyBorder="1" applyAlignment="1">
      <alignment horizontal="center" wrapText="1"/>
    </xf>
    <xf numFmtId="4" fontId="0" fillId="0" borderId="3" xfId="0" applyNumberFormat="1" applyBorder="1" applyAlignment="1">
      <alignment horizontal="center" wrapText="1"/>
    </xf>
    <xf numFmtId="49" fontId="0" fillId="5" borderId="1" xfId="0" applyNumberFormat="1" applyFill="1" applyBorder="1" applyAlignment="1">
      <alignment horizontal="center" vertical="top"/>
    </xf>
    <xf numFmtId="49" fontId="0" fillId="5" borderId="3" xfId="0" applyNumberFormat="1" applyFill="1" applyBorder="1" applyAlignment="1">
      <alignment horizontal="center" vertical="top"/>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9" borderId="8" xfId="0" applyFont="1" applyFill="1" applyBorder="1" applyAlignment="1">
      <alignment wrapText="1"/>
    </xf>
    <xf numFmtId="0" fontId="4" fillId="0" borderId="51" xfId="0" applyFont="1" applyFill="1" applyBorder="1" applyAlignment="1">
      <alignment wrapText="1"/>
    </xf>
    <xf numFmtId="0" fontId="4" fillId="0" borderId="0" xfId="0" applyFont="1" applyFill="1" applyBorder="1" applyAlignment="1">
      <alignment wrapText="1"/>
    </xf>
    <xf numFmtId="0" fontId="4" fillId="9" borderId="7" xfId="0" applyFont="1" applyFill="1" applyBorder="1" applyAlignment="1">
      <alignment horizontal="center" wrapText="1"/>
    </xf>
    <xf numFmtId="0" fontId="4" fillId="9" borderId="8" xfId="0" applyFont="1" applyFill="1" applyBorder="1" applyAlignment="1">
      <alignment horizontal="center" wrapText="1"/>
    </xf>
    <xf numFmtId="0" fontId="4" fillId="9" borderId="11" xfId="0" applyFont="1" applyFill="1" applyBorder="1" applyAlignment="1">
      <alignment horizontal="center" wrapText="1"/>
    </xf>
    <xf numFmtId="4" fontId="0" fillId="2" borderId="1" xfId="0" applyNumberFormat="1" applyFill="1" applyBorder="1" applyAlignment="1" applyProtection="1">
      <alignment horizontal="center" wrapText="1"/>
      <protection locked="0"/>
    </xf>
    <xf numFmtId="4" fontId="0" fillId="2" borderId="3" xfId="0" applyNumberFormat="1" applyFill="1" applyBorder="1" applyAlignment="1" applyProtection="1">
      <alignment horizontal="center" wrapText="1"/>
      <protection locked="0"/>
    </xf>
    <xf numFmtId="0" fontId="4" fillId="0" borderId="56" xfId="0" applyFont="1" applyFill="1" applyBorder="1" applyAlignment="1">
      <alignment wrapText="1"/>
    </xf>
    <xf numFmtId="0" fontId="4" fillId="0" borderId="16" xfId="0" applyFont="1" applyFill="1" applyBorder="1" applyAlignment="1">
      <alignment wrapText="1"/>
    </xf>
    <xf numFmtId="0" fontId="4" fillId="0" borderId="48" xfId="0" applyFont="1" applyFill="1" applyBorder="1" applyAlignment="1">
      <alignment wrapText="1"/>
    </xf>
    <xf numFmtId="0" fontId="4" fillId="0" borderId="34" xfId="0" applyFont="1" applyFill="1" applyBorder="1" applyAlignment="1">
      <alignment wrapText="1"/>
    </xf>
    <xf numFmtId="0" fontId="4" fillId="0" borderId="49" xfId="0" applyFont="1" applyFill="1" applyBorder="1" applyAlignment="1">
      <alignment wrapText="1"/>
    </xf>
    <xf numFmtId="0" fontId="4" fillId="0" borderId="55" xfId="0" applyFont="1" applyFill="1" applyBorder="1" applyAlignment="1">
      <alignment wrapText="1"/>
    </xf>
    <xf numFmtId="0" fontId="4" fillId="0" borderId="50" xfId="0" applyFont="1" applyFill="1" applyBorder="1" applyAlignment="1">
      <alignment wrapText="1"/>
    </xf>
    <xf numFmtId="0" fontId="4" fillId="9" borderId="11" xfId="0" applyFont="1" applyFill="1" applyBorder="1" applyAlignment="1">
      <alignment horizontal="left" vertical="top" wrapTex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44" fontId="3" fillId="3" borderId="42" xfId="1" applyFont="1" applyFill="1" applyBorder="1" applyAlignment="1">
      <alignment horizontal="right" vertical="top"/>
    </xf>
    <xf numFmtId="44" fontId="3" fillId="3" borderId="40" xfId="1" applyFont="1" applyFill="1" applyBorder="1" applyAlignment="1">
      <alignment horizontal="right" vertical="top"/>
    </xf>
    <xf numFmtId="0" fontId="3" fillId="3" borderId="39" xfId="0" applyNumberFormat="1" applyFont="1" applyFill="1" applyBorder="1" applyAlignment="1">
      <alignment horizontal="left" vertical="top" wrapText="1"/>
    </xf>
    <xf numFmtId="0" fontId="3" fillId="3" borderId="40" xfId="0" applyNumberFormat="1" applyFont="1" applyFill="1" applyBorder="1" applyAlignment="1">
      <alignment horizontal="left" vertical="top" wrapText="1"/>
    </xf>
    <xf numFmtId="0" fontId="3" fillId="8" borderId="4" xfId="0" applyNumberFormat="1" applyFont="1" applyFill="1" applyBorder="1" applyAlignment="1">
      <alignment horizontal="left" vertical="top" wrapText="1"/>
    </xf>
    <xf numFmtId="0" fontId="3" fillId="8" borderId="36" xfId="0" applyNumberFormat="1" applyFont="1" applyFill="1" applyBorder="1" applyAlignment="1">
      <alignment horizontal="left" vertical="top" wrapText="1"/>
    </xf>
    <xf numFmtId="44" fontId="3" fillId="8" borderId="4" xfId="1" applyFont="1" applyFill="1" applyBorder="1" applyAlignment="1">
      <alignment horizontal="right" vertical="top"/>
    </xf>
    <xf numFmtId="44" fontId="3" fillId="8" borderId="6" xfId="1" applyFont="1" applyFill="1" applyBorder="1" applyAlignment="1">
      <alignment horizontal="right" vertical="top"/>
    </xf>
    <xf numFmtId="0" fontId="3" fillId="3" borderId="7" xfId="0" applyNumberFormat="1" applyFont="1" applyFill="1" applyBorder="1" applyAlignment="1">
      <alignment horizontal="left" wrapText="1"/>
    </xf>
    <xf numFmtId="0" fontId="3" fillId="3" borderId="8" xfId="0" applyNumberFormat="1" applyFont="1" applyFill="1" applyBorder="1" applyAlignment="1">
      <alignment horizontal="left" wrapText="1"/>
    </xf>
    <xf numFmtId="44" fontId="3" fillId="3" borderId="7" xfId="1" applyFont="1" applyFill="1" applyBorder="1" applyAlignment="1">
      <alignment horizontal="right" vertical="top"/>
    </xf>
    <xf numFmtId="44" fontId="3" fillId="3" borderId="11" xfId="1" applyFont="1" applyFill="1" applyBorder="1" applyAlignment="1">
      <alignment horizontal="right" vertical="top"/>
    </xf>
    <xf numFmtId="49" fontId="23" fillId="3" borderId="7" xfId="0" applyNumberFormat="1" applyFont="1" applyFill="1" applyBorder="1" applyAlignment="1">
      <alignment horizontal="center" vertical="top"/>
    </xf>
    <xf numFmtId="49" fontId="23" fillId="3" borderId="8" xfId="0" applyNumberFormat="1" applyFont="1" applyFill="1" applyBorder="1" applyAlignment="1">
      <alignment horizontal="center" vertical="top"/>
    </xf>
    <xf numFmtId="49" fontId="23" fillId="3" borderId="11" xfId="0" applyNumberFormat="1" applyFont="1" applyFill="1" applyBorder="1" applyAlignment="1">
      <alignment horizontal="center" vertical="top"/>
    </xf>
    <xf numFmtId="44" fontId="3" fillId="0" borderId="41" xfId="1" applyFont="1" applyFill="1" applyBorder="1" applyAlignment="1">
      <alignment horizontal="right"/>
    </xf>
    <xf numFmtId="44" fontId="3" fillId="0" borderId="38" xfId="1" applyFont="1" applyFill="1" applyBorder="1" applyAlignment="1">
      <alignment horizontal="right"/>
    </xf>
    <xf numFmtId="44" fontId="3" fillId="0" borderId="2" xfId="1" applyFont="1" applyFill="1" applyBorder="1" applyAlignment="1">
      <alignment horizontal="right"/>
    </xf>
    <xf numFmtId="44" fontId="3" fillId="0" borderId="24" xfId="1" applyFont="1" applyFill="1" applyBorder="1" applyAlignment="1">
      <alignment horizontal="right"/>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23" xfId="0" applyNumberFormat="1" applyFont="1" applyFill="1" applyBorder="1" applyAlignment="1">
      <alignment horizontal="left" vertical="top" wrapText="1"/>
    </xf>
    <xf numFmtId="0" fontId="3" fillId="0" borderId="24" xfId="0" applyNumberFormat="1" applyFont="1" applyFill="1" applyBorder="1" applyAlignment="1">
      <alignment horizontal="left" vertical="top" wrapText="1"/>
    </xf>
    <xf numFmtId="0" fontId="3" fillId="3" borderId="25" xfId="0" applyNumberFormat="1" applyFont="1" applyFill="1" applyBorder="1" applyAlignment="1">
      <alignment horizontal="left" vertical="top" wrapText="1"/>
    </xf>
    <xf numFmtId="0" fontId="3" fillId="3" borderId="26" xfId="0" applyNumberFormat="1" applyFont="1" applyFill="1" applyBorder="1" applyAlignment="1">
      <alignment horizontal="left" vertical="top" wrapText="1"/>
    </xf>
    <xf numFmtId="44" fontId="3" fillId="3" borderId="2" xfId="1" applyFont="1" applyFill="1" applyBorder="1" applyAlignment="1">
      <alignment horizontal="right" vertical="top"/>
    </xf>
    <xf numFmtId="44" fontId="3" fillId="3" borderId="24" xfId="1" applyFont="1" applyFill="1" applyBorder="1" applyAlignment="1">
      <alignment horizontal="right" vertical="top"/>
    </xf>
    <xf numFmtId="0" fontId="0" fillId="0" borderId="23" xfId="0" applyNumberFormat="1" applyFont="1" applyBorder="1" applyAlignment="1">
      <alignment horizontal="left" vertical="top" wrapText="1"/>
    </xf>
    <xf numFmtId="0" fontId="0" fillId="0" borderId="1" xfId="0" applyNumberFormat="1" applyFont="1" applyBorder="1" applyAlignment="1">
      <alignment horizontal="left" vertical="top" wrapText="1"/>
    </xf>
    <xf numFmtId="44" fontId="0" fillId="0" borderId="1" xfId="0" applyNumberFormat="1" applyBorder="1" applyAlignment="1">
      <alignment horizontal="right" vertical="top"/>
    </xf>
    <xf numFmtId="44" fontId="0" fillId="0" borderId="24" xfId="0" applyNumberFormat="1" applyBorder="1" applyAlignment="1">
      <alignment horizontal="right" vertical="top"/>
    </xf>
    <xf numFmtId="0" fontId="0" fillId="0" borderId="25" xfId="0" applyNumberFormat="1" applyFont="1" applyBorder="1" applyAlignment="1">
      <alignment horizontal="left" vertical="top" wrapText="1"/>
    </xf>
    <xf numFmtId="0" fontId="0" fillId="0" borderId="3" xfId="0" applyNumberFormat="1" applyFont="1" applyBorder="1" applyAlignment="1">
      <alignment horizontal="left" vertical="top" wrapText="1"/>
    </xf>
    <xf numFmtId="44" fontId="0" fillId="0" borderId="3" xfId="0" applyNumberFormat="1" applyBorder="1" applyAlignment="1">
      <alignment horizontal="right" vertical="top"/>
    </xf>
    <xf numFmtId="44" fontId="0" fillId="0" borderId="26" xfId="0" applyNumberFormat="1" applyBorder="1" applyAlignment="1">
      <alignment horizontal="right" vertical="top"/>
    </xf>
    <xf numFmtId="0" fontId="0" fillId="0" borderId="21" xfId="0" applyNumberFormat="1" applyFont="1" applyBorder="1" applyAlignment="1">
      <alignment horizontal="left" vertical="top" wrapText="1"/>
    </xf>
    <xf numFmtId="0" fontId="0" fillId="0" borderId="12" xfId="0" applyNumberFormat="1" applyFont="1" applyBorder="1" applyAlignment="1">
      <alignment horizontal="left" vertical="top" wrapText="1"/>
    </xf>
    <xf numFmtId="44" fontId="0" fillId="0" borderId="12" xfId="0" applyNumberFormat="1" applyBorder="1" applyAlignment="1">
      <alignment horizontal="right" vertical="top"/>
    </xf>
    <xf numFmtId="44" fontId="0" fillId="0" borderId="22" xfId="0" applyNumberFormat="1" applyBorder="1" applyAlignment="1">
      <alignment horizontal="right" vertical="top"/>
    </xf>
    <xf numFmtId="0" fontId="3" fillId="5" borderId="7" xfId="0" applyFont="1" applyFill="1" applyBorder="1" applyAlignment="1">
      <alignment horizontal="left" vertical="top"/>
    </xf>
    <xf numFmtId="0" fontId="3" fillId="5" borderId="8" xfId="0" applyFont="1" applyFill="1" applyBorder="1" applyAlignment="1">
      <alignment horizontal="left" vertical="top"/>
    </xf>
    <xf numFmtId="0" fontId="3" fillId="5" borderId="11" xfId="0" applyFont="1" applyFill="1" applyBorder="1" applyAlignment="1">
      <alignment horizontal="left" vertical="top"/>
    </xf>
    <xf numFmtId="0" fontId="0" fillId="0" borderId="12" xfId="0" applyBorder="1" applyAlignment="1">
      <alignment horizontal="left" vertical="top" wrapText="1"/>
    </xf>
    <xf numFmtId="49" fontId="23" fillId="3" borderId="7" xfId="0" applyNumberFormat="1" applyFont="1" applyFill="1" applyBorder="1" applyAlignment="1">
      <alignment horizontal="center"/>
    </xf>
    <xf numFmtId="49" fontId="23" fillId="3" borderId="8" xfId="0" applyNumberFormat="1" applyFont="1" applyFill="1" applyBorder="1" applyAlignment="1">
      <alignment horizontal="center"/>
    </xf>
    <xf numFmtId="49" fontId="23" fillId="3" borderId="11" xfId="0" applyNumberFormat="1" applyFont="1" applyFill="1" applyBorder="1" applyAlignment="1">
      <alignment horizontal="center"/>
    </xf>
    <xf numFmtId="0" fontId="0" fillId="5" borderId="3" xfId="0" applyFill="1" applyBorder="1" applyAlignment="1">
      <alignment horizontal="left" vertical="top"/>
    </xf>
    <xf numFmtId="0" fontId="0" fillId="5" borderId="12" xfId="0" applyFill="1" applyBorder="1" applyAlignment="1">
      <alignment horizontal="left" vertical="top"/>
    </xf>
    <xf numFmtId="0" fontId="0" fillId="5" borderId="1" xfId="0" applyFill="1" applyBorder="1" applyAlignment="1">
      <alignment horizontal="left" vertical="top"/>
    </xf>
    <xf numFmtId="0" fontId="3" fillId="5" borderId="64" xfId="0" applyFont="1" applyFill="1" applyBorder="1" applyAlignment="1">
      <alignment horizontal="left" vertical="top"/>
    </xf>
    <xf numFmtId="0" fontId="3" fillId="5" borderId="65" xfId="0" applyFont="1" applyFill="1" applyBorder="1" applyAlignment="1">
      <alignment horizontal="left" vertical="top"/>
    </xf>
    <xf numFmtId="0" fontId="3" fillId="5" borderId="66" xfId="0" applyFont="1" applyFill="1" applyBorder="1" applyAlignment="1">
      <alignment horizontal="left" vertical="top"/>
    </xf>
    <xf numFmtId="0" fontId="3" fillId="5" borderId="4" xfId="0" applyFont="1" applyFill="1" applyBorder="1" applyAlignment="1">
      <alignment horizontal="left" vertical="top"/>
    </xf>
    <xf numFmtId="0" fontId="3" fillId="5" borderId="5" xfId="0" applyFont="1" applyFill="1" applyBorder="1" applyAlignment="1">
      <alignment horizontal="left" vertical="top"/>
    </xf>
    <xf numFmtId="0" fontId="3" fillId="5" borderId="6" xfId="0" applyFont="1" applyFill="1" applyBorder="1" applyAlignment="1">
      <alignment horizontal="left" vertical="top"/>
    </xf>
    <xf numFmtId="0" fontId="3" fillId="5" borderId="1" xfId="0" applyFont="1" applyFill="1" applyBorder="1" applyAlignment="1">
      <alignment horizontal="left" vertical="top"/>
    </xf>
    <xf numFmtId="0" fontId="4" fillId="9" borderId="29" xfId="0" applyFont="1" applyFill="1" applyBorder="1" applyAlignment="1">
      <alignment horizontal="left" vertical="top" wrapText="1"/>
    </xf>
    <xf numFmtId="0" fontId="18" fillId="0" borderId="35" xfId="0" applyFont="1" applyBorder="1" applyAlignment="1">
      <alignment horizontal="left" vertical="top" wrapText="1"/>
    </xf>
    <xf numFmtId="0" fontId="18" fillId="0" borderId="10" xfId="0" applyFont="1" applyBorder="1" applyAlignment="1">
      <alignment horizontal="left" vertical="top" wrapText="1"/>
    </xf>
    <xf numFmtId="0" fontId="18" fillId="0" borderId="17" xfId="0" applyFont="1" applyBorder="1" applyAlignment="1">
      <alignment horizontal="left" vertical="top" wrapText="1"/>
    </xf>
    <xf numFmtId="0" fontId="18" fillId="0" borderId="45" xfId="0" applyFont="1" applyBorder="1" applyAlignment="1">
      <alignment horizontal="left" vertical="top" wrapText="1"/>
    </xf>
    <xf numFmtId="0" fontId="18" fillId="0" borderId="0" xfId="0" applyFont="1" applyBorder="1" applyAlignment="1">
      <alignment horizontal="left" vertical="top" wrapText="1"/>
    </xf>
    <xf numFmtId="0" fontId="18" fillId="0" borderId="18" xfId="0" applyFont="1" applyBorder="1" applyAlignment="1">
      <alignment horizontal="left" vertical="top" wrapText="1"/>
    </xf>
    <xf numFmtId="0" fontId="18" fillId="0" borderId="44" xfId="0" applyFont="1" applyBorder="1" applyAlignment="1">
      <alignment horizontal="left" vertical="top" wrapText="1"/>
    </xf>
    <xf numFmtId="0" fontId="18" fillId="0" borderId="16" xfId="0" applyFont="1" applyBorder="1" applyAlignment="1">
      <alignment horizontal="left" vertical="top" wrapText="1"/>
    </xf>
    <xf numFmtId="0" fontId="18" fillId="0" borderId="19" xfId="0" applyFont="1" applyBorder="1" applyAlignment="1">
      <alignment horizontal="left" vertical="top" wrapText="1"/>
    </xf>
    <xf numFmtId="0" fontId="0" fillId="5" borderId="20" xfId="0" applyFill="1" applyBorder="1" applyAlignment="1">
      <alignment horizontal="left" vertical="top"/>
    </xf>
    <xf numFmtId="49" fontId="33" fillId="4" borderId="0" xfId="0" applyNumberFormat="1" applyFont="1" applyFill="1" applyAlignment="1">
      <alignment horizontal="center" vertical="top"/>
    </xf>
    <xf numFmtId="0" fontId="34" fillId="8" borderId="7" xfId="0" applyFont="1" applyFill="1" applyBorder="1" applyAlignment="1">
      <alignment horizontal="center" vertical="center"/>
    </xf>
    <xf numFmtId="0" fontId="34" fillId="8" borderId="8" xfId="0" applyFont="1" applyFill="1" applyBorder="1" applyAlignment="1">
      <alignment horizontal="center" vertical="center"/>
    </xf>
    <xf numFmtId="0" fontId="34" fillId="8" borderId="11" xfId="0" applyFont="1" applyFill="1" applyBorder="1" applyAlignment="1">
      <alignment horizontal="center" vertical="center"/>
    </xf>
    <xf numFmtId="0" fontId="0" fillId="5" borderId="1" xfId="0" applyFill="1" applyBorder="1" applyAlignment="1">
      <alignment horizontal="center" vertical="top"/>
    </xf>
    <xf numFmtId="0" fontId="0" fillId="5" borderId="3" xfId="0" applyFill="1" applyBorder="1" applyAlignment="1">
      <alignment horizontal="center" vertical="top"/>
    </xf>
    <xf numFmtId="0" fontId="0" fillId="5" borderId="12" xfId="0" applyFill="1" applyBorder="1" applyAlignment="1">
      <alignment horizontal="center" vertical="top"/>
    </xf>
    <xf numFmtId="0" fontId="0" fillId="0" borderId="45"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18" xfId="0" applyNumberFormat="1" applyBorder="1" applyAlignment="1">
      <alignment horizontal="left" vertical="top" wrapText="1"/>
    </xf>
    <xf numFmtId="0" fontId="0" fillId="0" borderId="44" xfId="0" applyNumberFormat="1" applyBorder="1" applyAlignment="1">
      <alignment horizontal="left" vertical="top" wrapText="1"/>
    </xf>
    <xf numFmtId="0" fontId="0" fillId="0" borderId="16" xfId="0" applyNumberFormat="1" applyBorder="1" applyAlignment="1">
      <alignment horizontal="left" vertical="top" wrapText="1"/>
    </xf>
    <xf numFmtId="0" fontId="0" fillId="0" borderId="19" xfId="0" applyNumberFormat="1" applyBorder="1" applyAlignment="1">
      <alignment horizontal="left" vertical="top" wrapText="1"/>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3" fillId="3" borderId="11" xfId="0" applyFont="1" applyFill="1" applyBorder="1" applyAlignment="1">
      <alignment horizontal="left" vertical="top"/>
    </xf>
    <xf numFmtId="0" fontId="0" fillId="0" borderId="0" xfId="0" applyNumberFormat="1" applyAlignment="1">
      <alignment horizontal="left" vertical="top" wrapText="1"/>
    </xf>
    <xf numFmtId="0" fontId="0" fillId="0" borderId="44"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2" xfId="0" applyBorder="1" applyAlignment="1">
      <alignment horizontal="left" vertical="top" wrapText="1"/>
    </xf>
    <xf numFmtId="0" fontId="34" fillId="8" borderId="28"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29" xfId="0" applyFont="1" applyFill="1" applyBorder="1" applyAlignment="1">
      <alignment horizontal="center" vertical="center"/>
    </xf>
    <xf numFmtId="0" fontId="0" fillId="0" borderId="33" xfId="0" applyNumberFormat="1" applyBorder="1" applyAlignment="1">
      <alignment horizontal="left" vertical="top" wrapText="1"/>
    </xf>
    <xf numFmtId="0" fontId="0" fillId="0" borderId="34" xfId="0" applyNumberFormat="1" applyBorder="1" applyAlignment="1">
      <alignment horizontal="left" vertical="top" wrapText="1"/>
    </xf>
    <xf numFmtId="0" fontId="0" fillId="0" borderId="2" xfId="0" applyNumberFormat="1" applyBorder="1" applyAlignment="1">
      <alignment horizontal="left" vertical="top" wrapText="1"/>
    </xf>
    <xf numFmtId="0" fontId="3" fillId="8" borderId="7" xfId="0" applyNumberFormat="1" applyFont="1" applyFill="1" applyBorder="1" applyAlignment="1">
      <alignment horizontal="left" wrapText="1"/>
    </xf>
    <xf numFmtId="0" fontId="3" fillId="8" borderId="8" xfId="0" applyNumberFormat="1" applyFont="1" applyFill="1" applyBorder="1" applyAlignment="1">
      <alignment horizontal="left" wrapText="1"/>
    </xf>
    <xf numFmtId="44" fontId="3" fillId="8" borderId="7" xfId="1" applyFont="1" applyFill="1" applyBorder="1" applyAlignment="1">
      <alignment horizontal="right" vertical="top"/>
    </xf>
    <xf numFmtId="44" fontId="3" fillId="8" borderId="11" xfId="1" applyFont="1" applyFill="1" applyBorder="1" applyAlignment="1">
      <alignment horizontal="right" vertical="top"/>
    </xf>
    <xf numFmtId="0" fontId="3" fillId="5" borderId="36" xfId="0" applyFont="1" applyFill="1" applyBorder="1" applyAlignment="1">
      <alignment horizontal="left" vertical="top"/>
    </xf>
    <xf numFmtId="0" fontId="4" fillId="9" borderId="4" xfId="0" applyFont="1" applyFill="1" applyBorder="1" applyAlignment="1">
      <alignment horizontal="left" vertical="top" wrapText="1"/>
    </xf>
    <xf numFmtId="0" fontId="4" fillId="9" borderId="5" xfId="0" applyFont="1" applyFill="1" applyBorder="1" applyAlignment="1">
      <alignment horizontal="left" vertical="top" wrapText="1"/>
    </xf>
    <xf numFmtId="0" fontId="4" fillId="9" borderId="6" xfId="0" applyFont="1" applyFill="1" applyBorder="1" applyAlignment="1">
      <alignment horizontal="left" vertical="top" wrapText="1"/>
    </xf>
    <xf numFmtId="0" fontId="0" fillId="10" borderId="12" xfId="0" applyFill="1" applyBorder="1" applyAlignment="1">
      <alignment horizontal="left" vertical="top"/>
    </xf>
    <xf numFmtId="0" fontId="0" fillId="10" borderId="1" xfId="0" applyFill="1" applyBorder="1" applyAlignment="1">
      <alignment horizontal="left" vertical="top"/>
    </xf>
    <xf numFmtId="0" fontId="3" fillId="10" borderId="4" xfId="0" applyFont="1" applyFill="1" applyBorder="1" applyAlignment="1">
      <alignment horizontal="left" vertical="top"/>
    </xf>
    <xf numFmtId="0" fontId="3" fillId="10" borderId="5" xfId="0" applyFont="1" applyFill="1" applyBorder="1" applyAlignment="1">
      <alignment horizontal="left" vertical="top"/>
    </xf>
    <xf numFmtId="44" fontId="3" fillId="8" borderId="4" xfId="0" applyNumberFormat="1" applyFont="1" applyFill="1" applyBorder="1" applyAlignment="1">
      <alignment horizontal="right" vertical="top"/>
    </xf>
    <xf numFmtId="0" fontId="3" fillId="8" borderId="6" xfId="0" applyFont="1" applyFill="1" applyBorder="1" applyAlignment="1">
      <alignment horizontal="right" vertical="top"/>
    </xf>
    <xf numFmtId="0" fontId="15" fillId="0" borderId="0" xfId="0" applyNumberFormat="1" applyFont="1" applyAlignment="1">
      <alignment horizontal="left" vertical="center" wrapText="1"/>
    </xf>
    <xf numFmtId="44" fontId="3" fillId="0" borderId="2" xfId="0" applyNumberFormat="1" applyFont="1" applyFill="1" applyBorder="1" applyAlignment="1">
      <alignment horizontal="center"/>
    </xf>
    <xf numFmtId="0" fontId="3" fillId="0" borderId="24" xfId="0" applyFont="1" applyFill="1" applyBorder="1" applyAlignment="1">
      <alignment horizontal="center"/>
    </xf>
    <xf numFmtId="44" fontId="3" fillId="3" borderId="2" xfId="0" applyNumberFormat="1" applyFont="1" applyFill="1" applyBorder="1" applyAlignment="1">
      <alignment horizontal="right" vertical="top"/>
    </xf>
    <xf numFmtId="0" fontId="3" fillId="3" borderId="24" xfId="0" applyFont="1" applyFill="1" applyBorder="1" applyAlignment="1">
      <alignment horizontal="right" vertical="top"/>
    </xf>
    <xf numFmtId="44" fontId="3" fillId="3" borderId="42" xfId="0" applyNumberFormat="1" applyFont="1" applyFill="1" applyBorder="1" applyAlignment="1">
      <alignment horizontal="right" vertical="top"/>
    </xf>
    <xf numFmtId="0" fontId="3" fillId="3" borderId="40" xfId="0" applyFont="1" applyFill="1" applyBorder="1" applyAlignment="1">
      <alignment horizontal="right" vertical="top"/>
    </xf>
    <xf numFmtId="44" fontId="3" fillId="0" borderId="41" xfId="0" applyNumberFormat="1" applyFont="1" applyFill="1" applyBorder="1" applyAlignment="1">
      <alignment horizontal="center"/>
    </xf>
    <xf numFmtId="0" fontId="3" fillId="0" borderId="38" xfId="0" applyFont="1" applyFill="1" applyBorder="1" applyAlignment="1">
      <alignment horizontal="center"/>
    </xf>
    <xf numFmtId="1" fontId="27" fillId="12" borderId="7" xfId="0" applyNumberFormat="1" applyFont="1" applyFill="1" applyBorder="1" applyAlignment="1" applyProtection="1">
      <alignment horizontal="center" vertical="center"/>
      <protection locked="0"/>
    </xf>
    <xf numFmtId="1" fontId="27" fillId="12" borderId="11" xfId="0" applyNumberFormat="1" applyFont="1" applyFill="1" applyBorder="1" applyAlignment="1" applyProtection="1">
      <alignment horizontal="center" vertical="center"/>
      <protection locked="0"/>
    </xf>
    <xf numFmtId="0" fontId="27" fillId="11" borderId="33" xfId="0" applyFont="1" applyFill="1" applyBorder="1" applyAlignment="1">
      <alignment horizontal="center"/>
    </xf>
    <xf numFmtId="0" fontId="27" fillId="11" borderId="34" xfId="0" applyFont="1" applyFill="1" applyBorder="1" applyAlignment="1">
      <alignment horizontal="center"/>
    </xf>
    <xf numFmtId="0" fontId="27" fillId="11" borderId="2" xfId="0" applyFont="1" applyFill="1" applyBorder="1" applyAlignment="1">
      <alignment horizontal="center"/>
    </xf>
    <xf numFmtId="0" fontId="0" fillId="0" borderId="0" xfId="0" applyAlignment="1">
      <alignment horizontal="center" vertical="top"/>
    </xf>
    <xf numFmtId="0" fontId="27" fillId="0" borderId="0" xfId="0" applyFont="1" applyAlignment="1">
      <alignment horizontal="center"/>
    </xf>
    <xf numFmtId="0" fontId="0" fillId="0" borderId="16" xfId="0" applyBorder="1" applyAlignment="1">
      <alignment horizontal="left" vertical="top"/>
    </xf>
    <xf numFmtId="0" fontId="28" fillId="7" borderId="7" xfId="0" applyNumberFormat="1" applyFont="1" applyFill="1" applyBorder="1" applyAlignment="1">
      <alignment horizontal="center" vertical="top" wrapText="1"/>
    </xf>
    <xf numFmtId="0" fontId="28" fillId="7" borderId="8" xfId="0" applyNumberFormat="1" applyFont="1" applyFill="1" applyBorder="1" applyAlignment="1">
      <alignment horizontal="center" vertical="top" wrapText="1"/>
    </xf>
    <xf numFmtId="0" fontId="28" fillId="7" borderId="11" xfId="0" applyNumberFormat="1" applyFont="1" applyFill="1" applyBorder="1" applyAlignment="1">
      <alignment horizontal="center" vertical="top" wrapText="1"/>
    </xf>
    <xf numFmtId="44" fontId="24" fillId="6" borderId="7" xfId="1" applyFont="1" applyFill="1" applyBorder="1" applyAlignment="1">
      <alignment horizontal="center"/>
    </xf>
    <xf numFmtId="44" fontId="24" fillId="6" borderId="8" xfId="1" applyFont="1" applyFill="1" applyBorder="1" applyAlignment="1">
      <alignment horizontal="center"/>
    </xf>
    <xf numFmtId="44" fontId="24" fillId="6" borderId="11" xfId="1" applyFont="1" applyFill="1" applyBorder="1" applyAlignment="1">
      <alignment horizontal="center"/>
    </xf>
    <xf numFmtId="0" fontId="24" fillId="6" borderId="7" xfId="0" applyNumberFormat="1" applyFont="1" applyFill="1" applyBorder="1" applyAlignment="1">
      <alignment horizontal="left" vertical="top" wrapText="1"/>
    </xf>
    <xf numFmtId="0" fontId="24" fillId="6" borderId="8" xfId="0" applyNumberFormat="1" applyFont="1" applyFill="1" applyBorder="1" applyAlignment="1">
      <alignment horizontal="left" vertical="top" wrapText="1"/>
    </xf>
    <xf numFmtId="0" fontId="24" fillId="6" borderId="11" xfId="0" applyNumberFormat="1" applyFont="1" applyFill="1" applyBorder="1" applyAlignment="1">
      <alignment horizontal="left" vertical="top" wrapText="1"/>
    </xf>
    <xf numFmtId="0" fontId="24" fillId="7" borderId="7" xfId="0" applyNumberFormat="1" applyFont="1" applyFill="1" applyBorder="1" applyAlignment="1">
      <alignment horizontal="left" vertical="top" wrapText="1"/>
    </xf>
    <xf numFmtId="0" fontId="24" fillId="7" borderId="8" xfId="0" applyNumberFormat="1" applyFont="1" applyFill="1" applyBorder="1" applyAlignment="1">
      <alignment horizontal="left" vertical="top" wrapText="1"/>
    </xf>
    <xf numFmtId="0" fontId="24" fillId="7" borderId="11" xfId="0" applyNumberFormat="1" applyFont="1" applyFill="1" applyBorder="1" applyAlignment="1">
      <alignment horizontal="left" vertical="top" wrapText="1"/>
    </xf>
    <xf numFmtId="44" fontId="24" fillId="7" borderId="7" xfId="1" applyFont="1" applyFill="1" applyBorder="1" applyAlignment="1">
      <alignment horizontal="center"/>
    </xf>
    <xf numFmtId="44" fontId="24" fillId="7" borderId="8" xfId="1" applyFont="1" applyFill="1" applyBorder="1" applyAlignment="1">
      <alignment horizontal="center"/>
    </xf>
    <xf numFmtId="44" fontId="24" fillId="7" borderId="11" xfId="1" applyFont="1" applyFill="1" applyBorder="1" applyAlignment="1">
      <alignment horizontal="center"/>
    </xf>
  </cellXfs>
  <cellStyles count="6">
    <cellStyle name="Normal 2" xfId="3"/>
    <cellStyle name="Normal_TROŠKOVNIK 06 03 2013_zp" xfId="2"/>
    <cellStyle name="Normalno" xfId="0" builtinId="0"/>
    <cellStyle name="Normalno 11" xfId="5"/>
    <cellStyle name="Normalno 2" xfId="4"/>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workbookViewId="0">
      <selection activeCell="H32" sqref="H31:H32"/>
    </sheetView>
  </sheetViews>
  <sheetFormatPr defaultRowHeight="15"/>
  <sheetData>
    <row r="1" spans="1:10" ht="18.75">
      <c r="A1" s="424" t="s">
        <v>354</v>
      </c>
      <c r="B1" s="424"/>
      <c r="C1" s="424"/>
      <c r="D1" s="424"/>
      <c r="E1" s="424"/>
      <c r="F1" s="424"/>
      <c r="G1" s="424"/>
      <c r="H1" s="424"/>
      <c r="I1" s="424"/>
      <c r="J1" s="424"/>
    </row>
    <row r="3" spans="1:10">
      <c r="A3" t="s">
        <v>282</v>
      </c>
    </row>
    <row r="5" spans="1:10" ht="30" customHeight="1">
      <c r="A5" s="430" t="s">
        <v>284</v>
      </c>
      <c r="B5" s="431"/>
      <c r="C5" s="425"/>
      <c r="D5" s="426"/>
      <c r="E5" s="426"/>
      <c r="F5" s="426"/>
      <c r="G5" s="426"/>
      <c r="H5" s="426"/>
      <c r="I5" s="426"/>
      <c r="J5" s="427"/>
    </row>
    <row r="6" spans="1:10">
      <c r="A6" s="428" t="s">
        <v>283</v>
      </c>
      <c r="B6" s="428"/>
      <c r="C6" s="428"/>
      <c r="D6" s="428"/>
      <c r="E6" s="428"/>
      <c r="F6" s="428"/>
      <c r="G6" s="428"/>
      <c r="H6" s="428"/>
      <c r="I6" s="428"/>
      <c r="J6" s="428"/>
    </row>
    <row r="8" spans="1:10">
      <c r="A8" s="429" t="s">
        <v>291</v>
      </c>
      <c r="B8" s="429"/>
      <c r="C8" s="429"/>
      <c r="D8" s="429"/>
      <c r="E8" s="429"/>
      <c r="F8" s="429"/>
      <c r="G8" s="429"/>
      <c r="H8" s="429"/>
      <c r="I8" s="429"/>
      <c r="J8" s="429"/>
    </row>
    <row r="9" spans="1:10">
      <c r="A9" s="81"/>
      <c r="B9" s="81"/>
      <c r="C9" s="81"/>
      <c r="D9" s="81"/>
      <c r="E9" s="81"/>
      <c r="F9" s="81"/>
      <c r="G9" s="81"/>
      <c r="H9" s="81"/>
      <c r="I9" s="81"/>
      <c r="J9" s="81"/>
    </row>
    <row r="10" spans="1:10">
      <c r="A10" s="81"/>
      <c r="B10" s="81"/>
      <c r="C10" s="81"/>
      <c r="D10" s="81"/>
      <c r="E10" s="81"/>
      <c r="F10" s="81"/>
      <c r="G10" s="81"/>
      <c r="H10" s="81"/>
      <c r="I10" s="81"/>
      <c r="J10" s="81"/>
    </row>
    <row r="11" spans="1:10" ht="15" customHeight="1">
      <c r="A11" s="429" t="s">
        <v>299</v>
      </c>
      <c r="B11" s="429"/>
      <c r="C11" s="429"/>
      <c r="D11" s="429"/>
      <c r="E11" s="429"/>
      <c r="F11" s="429"/>
      <c r="G11" s="429"/>
      <c r="H11" s="429"/>
      <c r="I11" s="429"/>
      <c r="J11" s="429"/>
    </row>
    <row r="12" spans="1:10">
      <c r="A12" s="429"/>
      <c r="B12" s="429"/>
      <c r="C12" s="429"/>
      <c r="D12" s="429"/>
      <c r="E12" s="429"/>
      <c r="F12" s="429"/>
      <c r="G12" s="429"/>
      <c r="H12" s="429"/>
      <c r="I12" s="429"/>
      <c r="J12" s="429"/>
    </row>
    <row r="13" spans="1:10">
      <c r="A13" s="429"/>
      <c r="B13" s="429"/>
      <c r="C13" s="429"/>
      <c r="D13" s="429"/>
      <c r="E13" s="429"/>
      <c r="F13" s="429"/>
      <c r="G13" s="429"/>
      <c r="H13" s="429"/>
      <c r="I13" s="429"/>
      <c r="J13" s="429"/>
    </row>
    <row r="14" spans="1:10">
      <c r="A14" s="429"/>
      <c r="B14" s="429"/>
      <c r="C14" s="429"/>
      <c r="D14" s="429"/>
      <c r="E14" s="429"/>
      <c r="F14" s="429"/>
      <c r="G14" s="429"/>
      <c r="H14" s="429"/>
      <c r="I14" s="429"/>
      <c r="J14" s="429"/>
    </row>
    <row r="15" spans="1:10">
      <c r="A15" s="429"/>
      <c r="B15" s="429"/>
      <c r="C15" s="429"/>
      <c r="D15" s="429"/>
      <c r="E15" s="429"/>
      <c r="F15" s="429"/>
      <c r="G15" s="429"/>
      <c r="H15" s="429"/>
      <c r="I15" s="429"/>
      <c r="J15" s="429"/>
    </row>
    <row r="16" spans="1:10">
      <c r="A16" s="429"/>
      <c r="B16" s="429"/>
      <c r="C16" s="429"/>
      <c r="D16" s="429"/>
      <c r="E16" s="429"/>
      <c r="F16" s="429"/>
      <c r="G16" s="429"/>
      <c r="H16" s="429"/>
      <c r="I16" s="429"/>
      <c r="J16" s="429"/>
    </row>
    <row r="17" spans="1:19">
      <c r="A17" s="429"/>
      <c r="B17" s="429"/>
      <c r="C17" s="429"/>
      <c r="D17" s="429"/>
      <c r="E17" s="429"/>
      <c r="F17" s="429"/>
      <c r="G17" s="429"/>
      <c r="H17" s="429"/>
      <c r="I17" s="429"/>
      <c r="J17" s="429"/>
    </row>
    <row r="18" spans="1:19">
      <c r="A18" s="429"/>
      <c r="B18" s="429"/>
      <c r="C18" s="429"/>
      <c r="D18" s="429"/>
      <c r="E18" s="429"/>
      <c r="F18" s="429"/>
      <c r="G18" s="429"/>
      <c r="H18" s="429"/>
      <c r="I18" s="429"/>
      <c r="J18" s="429"/>
    </row>
    <row r="19" spans="1:19">
      <c r="A19" s="429"/>
      <c r="B19" s="429"/>
      <c r="C19" s="429"/>
      <c r="D19" s="429"/>
      <c r="E19" s="429"/>
      <c r="F19" s="429"/>
      <c r="G19" s="429"/>
      <c r="H19" s="429"/>
      <c r="I19" s="429"/>
      <c r="J19" s="429"/>
    </row>
    <row r="20" spans="1:19">
      <c r="A20" s="429"/>
      <c r="B20" s="429"/>
      <c r="C20" s="429"/>
      <c r="D20" s="429"/>
      <c r="E20" s="429"/>
      <c r="F20" s="429"/>
      <c r="G20" s="429"/>
      <c r="H20" s="429"/>
      <c r="I20" s="429"/>
      <c r="J20" s="429"/>
    </row>
    <row r="21" spans="1:19">
      <c r="A21" s="429"/>
      <c r="B21" s="429"/>
      <c r="C21" s="429"/>
      <c r="D21" s="429"/>
      <c r="E21" s="429"/>
      <c r="F21" s="429"/>
      <c r="G21" s="429"/>
      <c r="H21" s="429"/>
      <c r="I21" s="429"/>
      <c r="J21" s="429"/>
      <c r="N21" s="422"/>
      <c r="O21" s="422"/>
      <c r="P21" s="422"/>
      <c r="Q21" s="422"/>
      <c r="R21" s="422"/>
      <c r="S21" s="422"/>
    </row>
    <row r="22" spans="1:19">
      <c r="A22" s="429"/>
      <c r="B22" s="429"/>
      <c r="C22" s="429"/>
      <c r="D22" s="429"/>
      <c r="E22" s="429"/>
      <c r="F22" s="429"/>
      <c r="G22" s="429"/>
      <c r="H22" s="429"/>
      <c r="I22" s="429"/>
      <c r="J22" s="429"/>
      <c r="N22" s="423"/>
      <c r="O22" s="423"/>
      <c r="P22" s="423"/>
      <c r="Q22" s="423"/>
      <c r="R22" s="423"/>
      <c r="S22" s="423"/>
    </row>
    <row r="23" spans="1:19">
      <c r="A23" s="429"/>
      <c r="B23" s="429"/>
      <c r="C23" s="429"/>
      <c r="D23" s="429"/>
      <c r="E23" s="429"/>
      <c r="F23" s="429"/>
      <c r="G23" s="429"/>
      <c r="H23" s="429"/>
      <c r="I23" s="429"/>
      <c r="J23" s="429"/>
    </row>
    <row r="24" spans="1:19">
      <c r="A24" s="429"/>
      <c r="B24" s="429"/>
      <c r="C24" s="429"/>
      <c r="D24" s="429"/>
      <c r="E24" s="429"/>
      <c r="F24" s="429"/>
      <c r="G24" s="429"/>
      <c r="H24" s="429"/>
      <c r="I24" s="429"/>
      <c r="J24" s="429"/>
    </row>
    <row r="25" spans="1:19">
      <c r="A25" s="429"/>
      <c r="B25" s="429"/>
      <c r="C25" s="429"/>
      <c r="D25" s="429"/>
      <c r="E25" s="429"/>
      <c r="F25" s="429"/>
      <c r="G25" s="429"/>
      <c r="H25" s="429"/>
      <c r="I25" s="429"/>
      <c r="J25" s="429"/>
    </row>
    <row r="26" spans="1:19">
      <c r="A26" s="429"/>
      <c r="B26" s="429"/>
      <c r="C26" s="429"/>
      <c r="D26" s="429"/>
      <c r="E26" s="429"/>
      <c r="F26" s="429"/>
      <c r="G26" s="429"/>
      <c r="H26" s="429"/>
      <c r="I26" s="429"/>
      <c r="J26" s="429"/>
    </row>
    <row r="27" spans="1:19">
      <c r="A27" s="429"/>
      <c r="B27" s="429"/>
      <c r="C27" s="429"/>
      <c r="D27" s="429"/>
      <c r="E27" s="429"/>
      <c r="F27" s="429"/>
      <c r="G27" s="429"/>
      <c r="H27" s="429"/>
      <c r="I27" s="429"/>
      <c r="J27" s="429"/>
    </row>
  </sheetData>
  <sheetProtection algorithmName="SHA-512" hashValue="yVpOEp3/uhIrAE660ftpC2sfJX1AGc68wj5ZhDE+7QxyJZsgNy9DHZSXQV/laYfm1k+jmFFOzXbum3YxxWctBw==" saltValue="9n6kLXzwXftek1JMA8LHSw==" spinCount="100000" sheet="1" objects="1" scenarios="1"/>
  <mergeCells count="8">
    <mergeCell ref="N21:S21"/>
    <mergeCell ref="N22:S22"/>
    <mergeCell ref="A1:J1"/>
    <mergeCell ref="C5:J5"/>
    <mergeCell ref="A6:J6"/>
    <mergeCell ref="A8:J8"/>
    <mergeCell ref="A5:B5"/>
    <mergeCell ref="A11:J27"/>
  </mergeCells>
  <pageMargins left="0.51181102362204722" right="0.51181102362204722" top="0.55118110236220474"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showRuler="0" topLeftCell="A16" zoomScaleNormal="100" workbookViewId="0">
      <selection activeCell="J22" sqref="J22"/>
    </sheetView>
  </sheetViews>
  <sheetFormatPr defaultRowHeight="15"/>
  <cols>
    <col min="1" max="1" width="4" customWidth="1"/>
    <col min="2" max="2" width="43.140625" customWidth="1"/>
    <col min="3" max="3" width="6.7109375" customWidth="1"/>
    <col min="4" max="4" width="9.42578125" customWidth="1"/>
    <col min="5" max="5" width="12.140625" customWidth="1"/>
    <col min="6" max="6" width="14.28515625" customWidth="1"/>
  </cols>
  <sheetData>
    <row r="1" spans="1:6" ht="15.75">
      <c r="A1" s="432" t="s">
        <v>107</v>
      </c>
      <c r="B1" s="432"/>
      <c r="C1" s="432"/>
      <c r="D1" s="432"/>
      <c r="E1" s="432"/>
      <c r="F1" s="432"/>
    </row>
    <row r="3" spans="1:6" ht="36" customHeight="1">
      <c r="A3" s="429" t="s">
        <v>287</v>
      </c>
      <c r="B3" s="429"/>
      <c r="C3" s="429"/>
      <c r="D3" s="429"/>
      <c r="E3" s="429"/>
      <c r="F3" s="429"/>
    </row>
    <row r="4" spans="1:6" ht="15.75" thickBot="1"/>
    <row r="5" spans="1:6" ht="15.75" thickBot="1">
      <c r="A5" s="433" t="s">
        <v>110</v>
      </c>
      <c r="B5" s="434"/>
      <c r="C5" s="434"/>
      <c r="D5" s="434"/>
      <c r="E5" s="434"/>
      <c r="F5" s="379"/>
    </row>
    <row r="6" spans="1:6" ht="36">
      <c r="A6" s="404" t="s">
        <v>106</v>
      </c>
      <c r="B6" s="405" t="s">
        <v>0</v>
      </c>
      <c r="C6" s="406" t="s">
        <v>1</v>
      </c>
      <c r="D6" s="407" t="s">
        <v>2</v>
      </c>
      <c r="E6" s="408" t="s">
        <v>288</v>
      </c>
      <c r="F6" s="409" t="s">
        <v>3</v>
      </c>
    </row>
    <row r="7" spans="1:6">
      <c r="A7" s="369"/>
      <c r="B7" s="393" t="s">
        <v>4</v>
      </c>
      <c r="C7" s="371"/>
      <c r="D7" s="372"/>
      <c r="E7" s="373"/>
      <c r="F7" s="374"/>
    </row>
    <row r="8" spans="1:6" ht="45">
      <c r="A8" s="375" t="s">
        <v>5</v>
      </c>
      <c r="B8" s="14" t="s">
        <v>6</v>
      </c>
      <c r="C8" s="9" t="s">
        <v>7</v>
      </c>
      <c r="D8" s="10">
        <v>1</v>
      </c>
      <c r="E8" s="11"/>
      <c r="F8" s="12">
        <f>D8*E8</f>
        <v>0</v>
      </c>
    </row>
    <row r="9" spans="1:6">
      <c r="A9" s="390"/>
      <c r="B9" s="361"/>
      <c r="C9" s="371"/>
      <c r="D9" s="372"/>
      <c r="E9" s="373"/>
      <c r="F9" s="374"/>
    </row>
    <row r="10" spans="1:6" ht="75">
      <c r="A10" s="375" t="s">
        <v>8</v>
      </c>
      <c r="B10" s="13" t="s">
        <v>9</v>
      </c>
      <c r="C10" s="9" t="s">
        <v>7</v>
      </c>
      <c r="D10" s="10">
        <v>1</v>
      </c>
      <c r="E10" s="11"/>
      <c r="F10" s="12">
        <f>D10*E10</f>
        <v>0</v>
      </c>
    </row>
    <row r="11" spans="1:6">
      <c r="A11" s="240"/>
      <c r="B11" s="412" t="s">
        <v>10</v>
      </c>
      <c r="C11" s="242"/>
      <c r="D11" s="413"/>
      <c r="E11" s="242"/>
      <c r="F11" s="243"/>
    </row>
    <row r="12" spans="1:6" ht="120">
      <c r="A12" s="375" t="s">
        <v>11</v>
      </c>
      <c r="B12" s="8" t="s">
        <v>12</v>
      </c>
      <c r="C12" s="9" t="s">
        <v>13</v>
      </c>
      <c r="D12" s="10">
        <v>131</v>
      </c>
      <c r="E12" s="11"/>
      <c r="F12" s="12">
        <f>D12*E12</f>
        <v>0</v>
      </c>
    </row>
    <row r="13" spans="1:6">
      <c r="A13" s="390"/>
      <c r="B13" s="401"/>
      <c r="C13" s="371"/>
      <c r="D13" s="372"/>
      <c r="E13" s="373"/>
      <c r="F13" s="374"/>
    </row>
    <row r="14" spans="1:6" ht="150">
      <c r="A14" s="375" t="s">
        <v>14</v>
      </c>
      <c r="B14" s="8" t="s">
        <v>15</v>
      </c>
      <c r="C14" s="9" t="s">
        <v>13</v>
      </c>
      <c r="D14" s="10">
        <v>39</v>
      </c>
      <c r="E14" s="11"/>
      <c r="F14" s="12">
        <f>D14*E14</f>
        <v>0</v>
      </c>
    </row>
    <row r="15" spans="1:6">
      <c r="A15" s="390"/>
      <c r="B15" s="401"/>
      <c r="C15" s="371"/>
      <c r="D15" s="372"/>
      <c r="E15" s="373"/>
      <c r="F15" s="374"/>
    </row>
    <row r="16" spans="1:6" ht="195">
      <c r="A16" s="375" t="s">
        <v>16</v>
      </c>
      <c r="B16" s="8" t="s">
        <v>17</v>
      </c>
      <c r="C16" s="9" t="s">
        <v>13</v>
      </c>
      <c r="D16" s="10">
        <v>86</v>
      </c>
      <c r="E16" s="11"/>
      <c r="F16" s="12">
        <f>D16*E16</f>
        <v>0</v>
      </c>
    </row>
    <row r="17" spans="1:6">
      <c r="A17" s="390"/>
      <c r="B17" s="401"/>
      <c r="C17" s="371"/>
      <c r="D17" s="372"/>
      <c r="E17" s="403"/>
      <c r="F17" s="374"/>
    </row>
    <row r="18" spans="1:6" ht="77.25">
      <c r="A18" s="375" t="s">
        <v>18</v>
      </c>
      <c r="B18" s="8" t="s">
        <v>19</v>
      </c>
      <c r="C18" s="15"/>
      <c r="D18" s="16"/>
      <c r="E18" s="15"/>
      <c r="F18" s="15"/>
    </row>
    <row r="19" spans="1:6">
      <c r="A19" s="375"/>
      <c r="B19" s="17" t="s">
        <v>20</v>
      </c>
      <c r="C19" s="9" t="s">
        <v>21</v>
      </c>
      <c r="D19" s="10">
        <v>466</v>
      </c>
      <c r="E19" s="11"/>
      <c r="F19" s="12">
        <f>D19*E19</f>
        <v>0</v>
      </c>
    </row>
    <row r="20" spans="1:6">
      <c r="A20" s="375"/>
      <c r="B20" s="17" t="s">
        <v>22</v>
      </c>
      <c r="C20" s="9" t="s">
        <v>21</v>
      </c>
      <c r="D20" s="10">
        <v>105</v>
      </c>
      <c r="E20" s="11"/>
      <c r="F20" s="12">
        <f>D20*E20</f>
        <v>0</v>
      </c>
    </row>
    <row r="21" spans="1:6">
      <c r="A21" s="390"/>
      <c r="B21" s="401"/>
      <c r="C21" s="371"/>
      <c r="D21" s="372"/>
      <c r="E21" s="373"/>
      <c r="F21" s="374"/>
    </row>
    <row r="22" spans="1:6" ht="92.25">
      <c r="A22" s="375" t="s">
        <v>23</v>
      </c>
      <c r="B22" s="8" t="s">
        <v>24</v>
      </c>
      <c r="C22" s="15"/>
      <c r="D22" s="16"/>
      <c r="E22" s="15"/>
      <c r="F22" s="15"/>
    </row>
    <row r="23" spans="1:6">
      <c r="A23" s="375"/>
      <c r="B23" s="17" t="s">
        <v>25</v>
      </c>
      <c r="C23" s="9" t="s">
        <v>21</v>
      </c>
      <c r="D23" s="10">
        <v>106</v>
      </c>
      <c r="E23" s="11"/>
      <c r="F23" s="12">
        <f>D23*E23</f>
        <v>0</v>
      </c>
    </row>
    <row r="24" spans="1:6" ht="30">
      <c r="A24" s="375"/>
      <c r="B24" s="17" t="s">
        <v>26</v>
      </c>
      <c r="C24" s="9" t="s">
        <v>21</v>
      </c>
      <c r="D24" s="10">
        <v>8</v>
      </c>
      <c r="E24" s="11"/>
      <c r="F24" s="12">
        <f>D24*E24</f>
        <v>0</v>
      </c>
    </row>
    <row r="25" spans="1:6">
      <c r="A25" s="390"/>
      <c r="B25" s="401"/>
      <c r="C25" s="371"/>
      <c r="D25" s="372"/>
      <c r="E25" s="373"/>
      <c r="F25" s="374"/>
    </row>
    <row r="26" spans="1:6" ht="92.25">
      <c r="A26" s="375" t="s">
        <v>27</v>
      </c>
      <c r="B26" s="8" t="s">
        <v>28</v>
      </c>
      <c r="C26" s="9" t="s">
        <v>21</v>
      </c>
      <c r="D26" s="10">
        <v>16</v>
      </c>
      <c r="E26" s="11"/>
      <c r="F26" s="12">
        <f>D26*E26</f>
        <v>0</v>
      </c>
    </row>
    <row r="27" spans="1:6">
      <c r="A27" s="390"/>
      <c r="B27" s="401"/>
      <c r="C27" s="371"/>
      <c r="D27" s="372"/>
      <c r="E27" s="403"/>
      <c r="F27" s="374"/>
    </row>
    <row r="28" spans="1:6" ht="105">
      <c r="A28" s="375" t="s">
        <v>29</v>
      </c>
      <c r="B28" s="8" t="s">
        <v>30</v>
      </c>
      <c r="C28" s="15"/>
      <c r="D28" s="16"/>
      <c r="E28" s="15"/>
      <c r="F28" s="15"/>
    </row>
    <row r="29" spans="1:6">
      <c r="A29" s="375"/>
      <c r="B29" s="17" t="s">
        <v>111</v>
      </c>
      <c r="C29" s="9" t="s">
        <v>31</v>
      </c>
      <c r="D29" s="10">
        <v>2</v>
      </c>
      <c r="E29" s="11"/>
      <c r="F29" s="12">
        <f>D29*E29</f>
        <v>0</v>
      </c>
    </row>
    <row r="30" spans="1:6">
      <c r="A30" s="375"/>
      <c r="B30" s="17" t="s">
        <v>108</v>
      </c>
      <c r="C30" s="9" t="s">
        <v>31</v>
      </c>
      <c r="D30" s="10">
        <v>1</v>
      </c>
      <c r="E30" s="11"/>
      <c r="F30" s="12">
        <f>D30*E30</f>
        <v>0</v>
      </c>
    </row>
    <row r="31" spans="1:6">
      <c r="A31" s="375"/>
      <c r="B31" s="17" t="s">
        <v>109</v>
      </c>
      <c r="C31" s="9" t="s">
        <v>31</v>
      </c>
      <c r="D31" s="10">
        <v>1</v>
      </c>
      <c r="E31" s="11"/>
      <c r="F31" s="12">
        <f>D31*E31</f>
        <v>0</v>
      </c>
    </row>
    <row r="32" spans="1:6" ht="15.75" thickBot="1">
      <c r="A32" s="391"/>
      <c r="B32" s="29" t="s">
        <v>32</v>
      </c>
      <c r="C32" s="30" t="s">
        <v>31</v>
      </c>
      <c r="D32" s="31">
        <v>1</v>
      </c>
      <c r="E32" s="27"/>
      <c r="F32" s="32">
        <f>D32*E32</f>
        <v>0</v>
      </c>
    </row>
    <row r="33" spans="1:6" ht="15.75" thickBot="1">
      <c r="A33" s="439" t="s">
        <v>112</v>
      </c>
      <c r="B33" s="440"/>
      <c r="C33" s="440"/>
      <c r="D33" s="440"/>
      <c r="E33" s="441"/>
      <c r="F33" s="411">
        <f>SUM(F8:F32)</f>
        <v>0</v>
      </c>
    </row>
    <row r="34" spans="1:6" ht="15.75" thickBot="1">
      <c r="A34" s="435" t="s">
        <v>113</v>
      </c>
      <c r="B34" s="436"/>
      <c r="C34" s="436"/>
      <c r="D34" s="436"/>
      <c r="E34" s="436"/>
      <c r="F34" s="410"/>
    </row>
    <row r="35" spans="1:6" ht="36">
      <c r="A35" s="404" t="s">
        <v>106</v>
      </c>
      <c r="B35" s="405" t="s">
        <v>0</v>
      </c>
      <c r="C35" s="406" t="s">
        <v>1</v>
      </c>
      <c r="D35" s="407" t="s">
        <v>2</v>
      </c>
      <c r="E35" s="408" t="s">
        <v>288</v>
      </c>
      <c r="F35" s="409" t="s">
        <v>3</v>
      </c>
    </row>
    <row r="36" spans="1:6">
      <c r="A36" s="369"/>
      <c r="B36" s="402" t="s">
        <v>33</v>
      </c>
      <c r="C36" s="371"/>
      <c r="D36" s="372"/>
      <c r="E36" s="373"/>
      <c r="F36" s="374"/>
    </row>
    <row r="37" spans="1:6" ht="150">
      <c r="A37" s="375" t="s">
        <v>34</v>
      </c>
      <c r="B37" s="14" t="s">
        <v>35</v>
      </c>
      <c r="C37" s="9"/>
      <c r="D37" s="10"/>
      <c r="E37" s="12"/>
      <c r="F37" s="12"/>
    </row>
    <row r="38" spans="1:6">
      <c r="A38" s="375"/>
      <c r="B38" s="17" t="s">
        <v>36</v>
      </c>
      <c r="C38" s="9" t="s">
        <v>37</v>
      </c>
      <c r="D38" s="10">
        <v>160</v>
      </c>
      <c r="E38" s="11"/>
      <c r="F38" s="12">
        <f>D38*E38</f>
        <v>0</v>
      </c>
    </row>
    <row r="39" spans="1:6">
      <c r="A39" s="390"/>
      <c r="B39" s="401"/>
      <c r="C39" s="371"/>
      <c r="D39" s="372"/>
      <c r="E39" s="373"/>
      <c r="F39" s="374"/>
    </row>
    <row r="40" spans="1:6" ht="105">
      <c r="A40" s="375" t="s">
        <v>38</v>
      </c>
      <c r="B40" s="14" t="s">
        <v>39</v>
      </c>
      <c r="C40" s="9"/>
      <c r="D40" s="10"/>
      <c r="E40" s="12"/>
      <c r="F40" s="12"/>
    </row>
    <row r="41" spans="1:6">
      <c r="A41" s="375"/>
      <c r="B41" s="17" t="s">
        <v>40</v>
      </c>
      <c r="C41" s="9" t="s">
        <v>37</v>
      </c>
      <c r="D41" s="10">
        <v>30</v>
      </c>
      <c r="E41" s="11"/>
      <c r="F41" s="12">
        <f>D41*E41</f>
        <v>0</v>
      </c>
    </row>
    <row r="42" spans="1:6">
      <c r="A42" s="390"/>
      <c r="B42" s="401"/>
      <c r="C42" s="371"/>
      <c r="D42" s="372"/>
      <c r="E42" s="373"/>
      <c r="F42" s="374"/>
    </row>
    <row r="43" spans="1:6" ht="105">
      <c r="A43" s="375" t="s">
        <v>41</v>
      </c>
      <c r="B43" s="14" t="s">
        <v>292</v>
      </c>
      <c r="C43" s="9"/>
      <c r="D43" s="10"/>
      <c r="E43" s="12"/>
      <c r="F43" s="12"/>
    </row>
    <row r="44" spans="1:6" ht="30">
      <c r="A44" s="375"/>
      <c r="B44" s="17" t="s">
        <v>293</v>
      </c>
      <c r="C44" s="9" t="s">
        <v>37</v>
      </c>
      <c r="D44" s="10">
        <v>16</v>
      </c>
      <c r="E44" s="11"/>
      <c r="F44" s="12">
        <f t="shared" ref="F44" si="0">D44*E44</f>
        <v>0</v>
      </c>
    </row>
    <row r="45" spans="1:6">
      <c r="A45" s="390"/>
      <c r="B45" s="402" t="s">
        <v>42</v>
      </c>
      <c r="C45" s="371"/>
      <c r="D45" s="372"/>
      <c r="E45" s="403"/>
      <c r="F45" s="374"/>
    </row>
    <row r="46" spans="1:6" ht="97.5" customHeight="1">
      <c r="A46" s="375" t="s">
        <v>43</v>
      </c>
      <c r="B46" s="18" t="s">
        <v>44</v>
      </c>
      <c r="C46" s="9"/>
      <c r="D46" s="10"/>
      <c r="E46" s="12"/>
      <c r="F46" s="12"/>
    </row>
    <row r="47" spans="1:6">
      <c r="A47" s="375"/>
      <c r="B47" s="19" t="s">
        <v>45</v>
      </c>
      <c r="C47" s="9" t="s">
        <v>13</v>
      </c>
      <c r="D47" s="10">
        <v>175</v>
      </c>
      <c r="E47" s="11"/>
      <c r="F47" s="12">
        <f>D47*E47</f>
        <v>0</v>
      </c>
    </row>
    <row r="48" spans="1:6">
      <c r="A48" s="376"/>
      <c r="B48" s="397"/>
      <c r="C48" s="398"/>
      <c r="D48" s="399"/>
      <c r="E48" s="400"/>
      <c r="F48" s="400"/>
    </row>
    <row r="49" spans="1:6" ht="105">
      <c r="A49" s="375" t="s">
        <v>46</v>
      </c>
      <c r="B49" s="18" t="s">
        <v>47</v>
      </c>
      <c r="C49" s="9"/>
      <c r="D49" s="10"/>
      <c r="E49" s="12"/>
      <c r="F49" s="12"/>
    </row>
    <row r="50" spans="1:6">
      <c r="A50" s="375"/>
      <c r="B50" s="19" t="s">
        <v>48</v>
      </c>
      <c r="C50" s="9" t="s">
        <v>13</v>
      </c>
      <c r="D50" s="10">
        <v>95</v>
      </c>
      <c r="E50" s="11"/>
      <c r="F50" s="12">
        <f>D50*E50</f>
        <v>0</v>
      </c>
    </row>
    <row r="51" spans="1:6">
      <c r="A51" s="390"/>
      <c r="B51" s="402" t="s">
        <v>49</v>
      </c>
      <c r="C51" s="371"/>
      <c r="D51" s="372"/>
      <c r="E51" s="373"/>
      <c r="F51" s="374"/>
    </row>
    <row r="52" spans="1:6" ht="158.25" customHeight="1">
      <c r="A52" s="375" t="s">
        <v>50</v>
      </c>
      <c r="B52" s="18" t="s">
        <v>51</v>
      </c>
      <c r="C52" s="9" t="s">
        <v>37</v>
      </c>
      <c r="D52" s="10">
        <v>125</v>
      </c>
      <c r="E52" s="11"/>
      <c r="F52" s="12">
        <f>D52*E52</f>
        <v>0</v>
      </c>
    </row>
    <row r="53" spans="1:6">
      <c r="A53" s="376"/>
      <c r="B53" s="397"/>
      <c r="C53" s="398"/>
      <c r="D53" s="399"/>
      <c r="E53" s="400"/>
      <c r="F53" s="400"/>
    </row>
    <row r="54" spans="1:6" ht="165">
      <c r="A54" s="375" t="s">
        <v>52</v>
      </c>
      <c r="B54" s="18" t="s">
        <v>53</v>
      </c>
      <c r="C54" s="9" t="s">
        <v>37</v>
      </c>
      <c r="D54" s="10">
        <v>45</v>
      </c>
      <c r="E54" s="11"/>
      <c r="F54" s="12">
        <f>D54*E54</f>
        <v>0</v>
      </c>
    </row>
    <row r="55" spans="1:6">
      <c r="A55" s="390"/>
      <c r="B55" s="401"/>
      <c r="C55" s="371"/>
      <c r="D55" s="372"/>
      <c r="E55" s="373"/>
      <c r="F55" s="374"/>
    </row>
    <row r="56" spans="1:6" ht="144" customHeight="1">
      <c r="A56" s="375" t="s">
        <v>54</v>
      </c>
      <c r="B56" s="18" t="s">
        <v>55</v>
      </c>
      <c r="C56" s="9" t="s">
        <v>37</v>
      </c>
      <c r="D56" s="10">
        <v>61</v>
      </c>
      <c r="E56" s="11"/>
      <c r="F56" s="12">
        <f>D56*E56</f>
        <v>0</v>
      </c>
    </row>
    <row r="57" spans="1:6">
      <c r="A57" s="390"/>
      <c r="B57" s="401"/>
      <c r="C57" s="371"/>
      <c r="D57" s="372"/>
      <c r="E57" s="373"/>
      <c r="F57" s="374"/>
    </row>
    <row r="58" spans="1:6" ht="150">
      <c r="A58" s="375" t="s">
        <v>56</v>
      </c>
      <c r="B58" s="18" t="s">
        <v>57</v>
      </c>
      <c r="C58" s="9" t="s">
        <v>37</v>
      </c>
      <c r="D58" s="10">
        <v>2.5</v>
      </c>
      <c r="E58" s="11"/>
      <c r="F58" s="12">
        <f>D58*E58</f>
        <v>0</v>
      </c>
    </row>
    <row r="59" spans="1:6">
      <c r="A59" s="390"/>
      <c r="B59" s="401"/>
      <c r="C59" s="371"/>
      <c r="D59" s="372"/>
      <c r="E59" s="373"/>
      <c r="F59" s="374"/>
    </row>
    <row r="60" spans="1:6" ht="150">
      <c r="A60" s="375" t="s">
        <v>58</v>
      </c>
      <c r="B60" s="18" t="s">
        <v>59</v>
      </c>
      <c r="C60" s="9" t="s">
        <v>37</v>
      </c>
      <c r="D60" s="10">
        <v>2.4</v>
      </c>
      <c r="E60" s="11"/>
      <c r="F60" s="12">
        <f>D60*E60</f>
        <v>0</v>
      </c>
    </row>
    <row r="61" spans="1:6">
      <c r="A61" s="390"/>
      <c r="B61" s="401"/>
      <c r="C61" s="371"/>
      <c r="D61" s="372"/>
      <c r="E61" s="373"/>
      <c r="F61" s="374"/>
    </row>
    <row r="62" spans="1:6" ht="105">
      <c r="A62" s="375" t="s">
        <v>60</v>
      </c>
      <c r="B62" s="18" t="s">
        <v>61</v>
      </c>
      <c r="C62" s="9" t="s">
        <v>37</v>
      </c>
      <c r="D62" s="10">
        <v>60</v>
      </c>
      <c r="E62" s="11"/>
      <c r="F62" s="12">
        <f>D62*E62</f>
        <v>0</v>
      </c>
    </row>
    <row r="63" spans="1:6">
      <c r="A63" s="390"/>
      <c r="B63" s="393" t="s">
        <v>62</v>
      </c>
      <c r="C63" s="371"/>
      <c r="D63" s="372"/>
      <c r="E63" s="373"/>
      <c r="F63" s="374"/>
    </row>
    <row r="64" spans="1:6" ht="302.25" customHeight="1">
      <c r="A64" s="375" t="s">
        <v>63</v>
      </c>
      <c r="B64" s="20" t="s">
        <v>114</v>
      </c>
      <c r="C64" s="9" t="s">
        <v>21</v>
      </c>
      <c r="D64" s="10">
        <v>335</v>
      </c>
      <c r="E64" s="11"/>
      <c r="F64" s="12">
        <f>D64*E64</f>
        <v>0</v>
      </c>
    </row>
    <row r="65" spans="1:6">
      <c r="A65" s="390"/>
      <c r="B65" s="401"/>
      <c r="C65" s="371"/>
      <c r="D65" s="372"/>
      <c r="E65" s="373"/>
      <c r="F65" s="374"/>
    </row>
    <row r="66" spans="1:6" ht="291.75" customHeight="1">
      <c r="A66" s="375" t="s">
        <v>64</v>
      </c>
      <c r="B66" s="20" t="s">
        <v>115</v>
      </c>
      <c r="C66" s="9" t="s">
        <v>21</v>
      </c>
      <c r="D66" s="10">
        <v>580</v>
      </c>
      <c r="E66" s="11"/>
      <c r="F66" s="12">
        <f>D66*E66</f>
        <v>0</v>
      </c>
    </row>
    <row r="67" spans="1:6">
      <c r="A67" s="376"/>
      <c r="B67" s="397"/>
      <c r="C67" s="398"/>
      <c r="D67" s="399"/>
      <c r="E67" s="400"/>
      <c r="F67" s="400"/>
    </row>
    <row r="68" spans="1:6" ht="105.75" thickBot="1">
      <c r="A68" s="391" t="s">
        <v>65</v>
      </c>
      <c r="B68" s="24" t="s">
        <v>116</v>
      </c>
      <c r="C68" s="25" t="s">
        <v>21</v>
      </c>
      <c r="D68" s="26">
        <v>304</v>
      </c>
      <c r="E68" s="27"/>
      <c r="F68" s="28">
        <f>D68*E68</f>
        <v>0</v>
      </c>
    </row>
    <row r="69" spans="1:6" ht="15" customHeight="1">
      <c r="A69" s="437" t="s">
        <v>117</v>
      </c>
      <c r="B69" s="438"/>
      <c r="C69" s="438"/>
      <c r="D69" s="438"/>
      <c r="E69" s="438"/>
      <c r="F69" s="389">
        <f>SUM(F38:F68)</f>
        <v>0</v>
      </c>
    </row>
    <row r="70" spans="1:6" ht="15.75" thickBot="1">
      <c r="A70" s="216"/>
      <c r="B70" s="198"/>
      <c r="C70" s="198"/>
      <c r="D70" s="198"/>
      <c r="E70" s="198"/>
      <c r="F70" s="217"/>
    </row>
    <row r="71" spans="1:6" ht="15" customHeight="1" thickBot="1">
      <c r="A71" s="433" t="s">
        <v>118</v>
      </c>
      <c r="B71" s="434"/>
      <c r="C71" s="434"/>
      <c r="D71" s="434"/>
      <c r="E71" s="434"/>
      <c r="F71" s="467"/>
    </row>
    <row r="72" spans="1:6" ht="36">
      <c r="A72" s="282" t="s">
        <v>106</v>
      </c>
      <c r="B72" s="381" t="s">
        <v>0</v>
      </c>
      <c r="C72" s="382" t="s">
        <v>1</v>
      </c>
      <c r="D72" s="383" t="s">
        <v>2</v>
      </c>
      <c r="E72" s="384" t="s">
        <v>288</v>
      </c>
      <c r="F72" s="385" t="s">
        <v>3</v>
      </c>
    </row>
    <row r="73" spans="1:6" ht="135">
      <c r="A73" s="375" t="s">
        <v>66</v>
      </c>
      <c r="B73" s="33" t="s">
        <v>300</v>
      </c>
      <c r="C73" s="21"/>
      <c r="D73" s="22"/>
      <c r="E73" s="23"/>
      <c r="F73" s="23"/>
    </row>
    <row r="74" spans="1:6" ht="60">
      <c r="A74" s="396"/>
      <c r="B74" s="34" t="s">
        <v>294</v>
      </c>
      <c r="C74" s="21" t="s">
        <v>37</v>
      </c>
      <c r="D74" s="22">
        <v>13.5</v>
      </c>
      <c r="E74" s="11"/>
      <c r="F74" s="23">
        <f>D74*E74</f>
        <v>0</v>
      </c>
    </row>
    <row r="75" spans="1:6">
      <c r="A75" s="369"/>
      <c r="B75" s="377"/>
      <c r="C75" s="371"/>
      <c r="D75" s="372"/>
      <c r="E75" s="373"/>
      <c r="F75" s="374"/>
    </row>
    <row r="76" spans="1:6" ht="135">
      <c r="A76" s="375" t="s">
        <v>67</v>
      </c>
      <c r="B76" s="33" t="s">
        <v>301</v>
      </c>
      <c r="C76" s="21"/>
      <c r="D76" s="22"/>
      <c r="E76" s="23"/>
      <c r="F76" s="23"/>
    </row>
    <row r="77" spans="1:6" ht="45">
      <c r="A77" s="396"/>
      <c r="B77" s="34" t="s">
        <v>295</v>
      </c>
      <c r="C77" s="21" t="s">
        <v>37</v>
      </c>
      <c r="D77" s="22">
        <v>16.5</v>
      </c>
      <c r="E77" s="11"/>
      <c r="F77" s="23">
        <f>D77*E77</f>
        <v>0</v>
      </c>
    </row>
    <row r="78" spans="1:6" ht="45">
      <c r="A78" s="396"/>
      <c r="B78" s="34" t="s">
        <v>296</v>
      </c>
      <c r="C78" s="21" t="s">
        <v>37</v>
      </c>
      <c r="D78" s="22">
        <v>8</v>
      </c>
      <c r="E78" s="11"/>
      <c r="F78" s="23">
        <f>D78*E78</f>
        <v>0</v>
      </c>
    </row>
    <row r="79" spans="1:6">
      <c r="A79" s="369"/>
      <c r="B79" s="377"/>
      <c r="C79" s="371"/>
      <c r="D79" s="372"/>
      <c r="E79" s="373"/>
      <c r="F79" s="374"/>
    </row>
    <row r="80" spans="1:6" ht="120">
      <c r="A80" s="375" t="s">
        <v>68</v>
      </c>
      <c r="B80" s="33" t="s">
        <v>302</v>
      </c>
      <c r="C80" s="21"/>
      <c r="D80" s="22"/>
      <c r="E80" s="23"/>
      <c r="F80" s="23"/>
    </row>
    <row r="81" spans="1:6" ht="45">
      <c r="A81" s="396"/>
      <c r="B81" s="34" t="s">
        <v>297</v>
      </c>
      <c r="C81" s="21" t="s">
        <v>37</v>
      </c>
      <c r="D81" s="22">
        <v>18</v>
      </c>
      <c r="E81" s="11"/>
      <c r="F81" s="23">
        <f>D81*E81</f>
        <v>0</v>
      </c>
    </row>
    <row r="82" spans="1:6">
      <c r="A82" s="369"/>
      <c r="B82" s="377"/>
      <c r="C82" s="371"/>
      <c r="D82" s="372"/>
      <c r="E82" s="373"/>
      <c r="F82" s="374"/>
    </row>
    <row r="83" spans="1:6" ht="135">
      <c r="A83" s="375" t="s">
        <v>69</v>
      </c>
      <c r="B83" s="33" t="s">
        <v>303</v>
      </c>
      <c r="C83" s="21"/>
      <c r="D83" s="22"/>
      <c r="E83" s="23"/>
      <c r="F83" s="23"/>
    </row>
    <row r="84" spans="1:6" ht="45">
      <c r="A84" s="396"/>
      <c r="B84" s="34" t="s">
        <v>298</v>
      </c>
      <c r="C84" s="21" t="s">
        <v>37</v>
      </c>
      <c r="D84" s="22">
        <v>30.4</v>
      </c>
      <c r="E84" s="11"/>
      <c r="F84" s="23">
        <f>D84*E84</f>
        <v>0</v>
      </c>
    </row>
    <row r="85" spans="1:6">
      <c r="A85" s="369"/>
      <c r="B85" s="377"/>
      <c r="C85" s="371"/>
      <c r="D85" s="372"/>
      <c r="E85" s="373"/>
      <c r="F85" s="374"/>
    </row>
    <row r="86" spans="1:6" ht="126.75" customHeight="1">
      <c r="A86" s="396" t="s">
        <v>70</v>
      </c>
      <c r="B86" s="34" t="s">
        <v>72</v>
      </c>
      <c r="C86" s="21" t="s">
        <v>21</v>
      </c>
      <c r="D86" s="22">
        <v>59</v>
      </c>
      <c r="E86" s="11"/>
      <c r="F86" s="23">
        <f>D86*E86</f>
        <v>0</v>
      </c>
    </row>
    <row r="87" spans="1:6">
      <c r="A87" s="369"/>
      <c r="B87" s="377"/>
      <c r="C87" s="371"/>
      <c r="D87" s="372"/>
      <c r="E87" s="373"/>
      <c r="F87" s="374"/>
    </row>
    <row r="88" spans="1:6" ht="105.75" thickBot="1">
      <c r="A88" s="391" t="s">
        <v>71</v>
      </c>
      <c r="B88" s="35" t="s">
        <v>73</v>
      </c>
      <c r="C88" s="25" t="s">
        <v>7</v>
      </c>
      <c r="D88" s="26">
        <v>1</v>
      </c>
      <c r="E88" s="27"/>
      <c r="F88" s="28">
        <f>D88*E88</f>
        <v>0</v>
      </c>
    </row>
    <row r="89" spans="1:6" ht="15" customHeight="1">
      <c r="A89" s="437" t="s">
        <v>119</v>
      </c>
      <c r="B89" s="438"/>
      <c r="C89" s="438"/>
      <c r="D89" s="438"/>
      <c r="E89" s="438"/>
      <c r="F89" s="389">
        <f>SUM(F73:F88)</f>
        <v>0</v>
      </c>
    </row>
    <row r="90" spans="1:6" ht="15.75" thickBot="1">
      <c r="A90" s="218"/>
      <c r="B90" s="219"/>
      <c r="C90" s="219"/>
      <c r="D90" s="219"/>
      <c r="E90" s="219"/>
      <c r="F90" s="220"/>
    </row>
    <row r="91" spans="1:6" ht="15.75" thickBot="1">
      <c r="A91" s="378" t="s">
        <v>74</v>
      </c>
      <c r="B91" s="452" t="s">
        <v>75</v>
      </c>
      <c r="C91" s="452"/>
      <c r="D91" s="452"/>
      <c r="E91" s="452"/>
      <c r="F91" s="379"/>
    </row>
    <row r="92" spans="1:6" ht="36">
      <c r="A92" s="282" t="s">
        <v>106</v>
      </c>
      <c r="B92" s="381" t="s">
        <v>0</v>
      </c>
      <c r="C92" s="382" t="s">
        <v>1</v>
      </c>
      <c r="D92" s="383" t="s">
        <v>2</v>
      </c>
      <c r="E92" s="384" t="s">
        <v>288</v>
      </c>
      <c r="F92" s="385" t="s">
        <v>3</v>
      </c>
    </row>
    <row r="93" spans="1:6">
      <c r="A93" s="392"/>
      <c r="B93" s="393" t="s">
        <v>76</v>
      </c>
      <c r="C93" s="394"/>
      <c r="D93" s="394"/>
      <c r="E93" s="394"/>
      <c r="F93" s="395"/>
    </row>
    <row r="94" spans="1:6" ht="291" customHeight="1">
      <c r="A94" s="375" t="s">
        <v>77</v>
      </c>
      <c r="B94" s="34" t="s">
        <v>78</v>
      </c>
      <c r="C94" s="21" t="s">
        <v>7</v>
      </c>
      <c r="D94" s="22">
        <v>1</v>
      </c>
      <c r="E94" s="11"/>
      <c r="F94" s="23">
        <f>D94*E94</f>
        <v>0</v>
      </c>
    </row>
    <row r="95" spans="1:6">
      <c r="A95" s="369"/>
      <c r="B95" s="370" t="s">
        <v>79</v>
      </c>
      <c r="C95" s="371"/>
      <c r="D95" s="372"/>
      <c r="E95" s="373"/>
      <c r="F95" s="374"/>
    </row>
    <row r="96" spans="1:6" ht="195">
      <c r="A96" s="375" t="s">
        <v>80</v>
      </c>
      <c r="B96" s="34" t="s">
        <v>304</v>
      </c>
      <c r="C96" s="21" t="s">
        <v>21</v>
      </c>
      <c r="D96" s="22">
        <v>84</v>
      </c>
      <c r="E96" s="11"/>
      <c r="F96" s="23">
        <f>D96*E96</f>
        <v>0</v>
      </c>
    </row>
    <row r="97" spans="1:6">
      <c r="A97" s="369"/>
      <c r="B97" s="377"/>
      <c r="C97" s="371"/>
      <c r="D97" s="372"/>
      <c r="E97" s="373"/>
      <c r="F97" s="374"/>
    </row>
    <row r="98" spans="1:6" ht="90">
      <c r="A98" s="375" t="s">
        <v>81</v>
      </c>
      <c r="B98" s="36" t="s">
        <v>305</v>
      </c>
      <c r="C98" s="21" t="s">
        <v>21</v>
      </c>
      <c r="D98" s="22">
        <v>84</v>
      </c>
      <c r="E98" s="11"/>
      <c r="F98" s="23">
        <f>D98*E98</f>
        <v>0</v>
      </c>
    </row>
    <row r="99" spans="1:6">
      <c r="A99" s="390"/>
      <c r="B99" s="365"/>
      <c r="C99" s="371"/>
      <c r="D99" s="372"/>
      <c r="E99" s="373"/>
      <c r="F99" s="374"/>
    </row>
    <row r="100" spans="1:6" ht="45">
      <c r="A100" s="375" t="s">
        <v>82</v>
      </c>
      <c r="B100" s="36" t="s">
        <v>83</v>
      </c>
      <c r="C100" s="21" t="s">
        <v>31</v>
      </c>
      <c r="D100" s="22">
        <v>1</v>
      </c>
      <c r="E100" s="11"/>
      <c r="F100" s="23">
        <f>D100*E100</f>
        <v>0</v>
      </c>
    </row>
    <row r="101" spans="1:6">
      <c r="A101" s="369"/>
      <c r="B101" s="377"/>
      <c r="C101" s="371"/>
      <c r="D101" s="372"/>
      <c r="E101" s="373"/>
      <c r="F101" s="374"/>
    </row>
    <row r="102" spans="1:6" ht="105.75" thickBot="1">
      <c r="A102" s="391" t="s">
        <v>84</v>
      </c>
      <c r="B102" s="35" t="s">
        <v>73</v>
      </c>
      <c r="C102" s="25" t="s">
        <v>7</v>
      </c>
      <c r="D102" s="26">
        <v>1</v>
      </c>
      <c r="E102" s="27"/>
      <c r="F102" s="28">
        <f>D102*E102</f>
        <v>0</v>
      </c>
    </row>
    <row r="103" spans="1:6" s="6" customFormat="1" ht="15" customHeight="1">
      <c r="A103" s="437" t="s">
        <v>120</v>
      </c>
      <c r="B103" s="438"/>
      <c r="C103" s="438"/>
      <c r="D103" s="438"/>
      <c r="E103" s="438"/>
      <c r="F103" s="389">
        <f>SUM(F94:F102)</f>
        <v>0</v>
      </c>
    </row>
    <row r="104" spans="1:6">
      <c r="A104" s="216"/>
      <c r="B104" s="198"/>
      <c r="C104" s="198"/>
      <c r="D104" s="198"/>
      <c r="E104" s="198"/>
      <c r="F104" s="217"/>
    </row>
    <row r="105" spans="1:6" ht="15.75" thickBot="1">
      <c r="A105" s="386" t="s">
        <v>85</v>
      </c>
      <c r="B105" s="387" t="s">
        <v>86</v>
      </c>
      <c r="C105" s="387"/>
      <c r="D105" s="387"/>
      <c r="E105" s="387"/>
      <c r="F105" s="388"/>
    </row>
    <row r="106" spans="1:6" ht="36">
      <c r="A106" s="282" t="s">
        <v>106</v>
      </c>
      <c r="B106" s="381" t="s">
        <v>0</v>
      </c>
      <c r="C106" s="382" t="s">
        <v>1</v>
      </c>
      <c r="D106" s="383" t="s">
        <v>2</v>
      </c>
      <c r="E106" s="384" t="s">
        <v>288</v>
      </c>
      <c r="F106" s="385" t="s">
        <v>3</v>
      </c>
    </row>
    <row r="107" spans="1:6" ht="45">
      <c r="A107" s="447" t="s">
        <v>87</v>
      </c>
      <c r="B107" s="34" t="s">
        <v>88</v>
      </c>
      <c r="C107" s="470" t="s">
        <v>7</v>
      </c>
      <c r="D107" s="468">
        <v>1</v>
      </c>
      <c r="E107" s="458"/>
      <c r="F107" s="445">
        <f>D107*E107</f>
        <v>0</v>
      </c>
    </row>
    <row r="108" spans="1:6" ht="30">
      <c r="A108" s="447"/>
      <c r="B108" s="34" t="s">
        <v>89</v>
      </c>
      <c r="C108" s="470"/>
      <c r="D108" s="468"/>
      <c r="E108" s="458"/>
      <c r="F108" s="445"/>
    </row>
    <row r="109" spans="1:6" ht="30">
      <c r="A109" s="447"/>
      <c r="B109" s="34" t="s">
        <v>90</v>
      </c>
      <c r="C109" s="470"/>
      <c r="D109" s="468"/>
      <c r="E109" s="458"/>
      <c r="F109" s="445"/>
    </row>
    <row r="110" spans="1:6">
      <c r="A110" s="447"/>
      <c r="B110" s="34" t="s">
        <v>91</v>
      </c>
      <c r="C110" s="470"/>
      <c r="D110" s="468"/>
      <c r="E110" s="458"/>
      <c r="F110" s="445"/>
    </row>
    <row r="111" spans="1:6">
      <c r="A111" s="447"/>
      <c r="B111" s="34" t="s">
        <v>92</v>
      </c>
      <c r="C111" s="470"/>
      <c r="D111" s="468"/>
      <c r="E111" s="458"/>
      <c r="F111" s="445"/>
    </row>
    <row r="112" spans="1:6" ht="45">
      <c r="A112" s="447"/>
      <c r="B112" s="34" t="s">
        <v>93</v>
      </c>
      <c r="C112" s="470"/>
      <c r="D112" s="468"/>
      <c r="E112" s="458"/>
      <c r="F112" s="445"/>
    </row>
    <row r="113" spans="1:6" ht="15.75" thickBot="1">
      <c r="A113" s="448"/>
      <c r="B113" s="37" t="s">
        <v>94</v>
      </c>
      <c r="C113" s="471"/>
      <c r="D113" s="469"/>
      <c r="E113" s="459"/>
      <c r="F113" s="446"/>
    </row>
    <row r="114" spans="1:6" ht="15" customHeight="1" thickBot="1">
      <c r="A114" s="449" t="s">
        <v>121</v>
      </c>
      <c r="B114" s="450"/>
      <c r="C114" s="450"/>
      <c r="D114" s="450"/>
      <c r="E114" s="451"/>
      <c r="F114" s="380">
        <f>SUM(F107:F113)</f>
        <v>0</v>
      </c>
    </row>
    <row r="115" spans="1:6" ht="15.75" thickBot="1">
      <c r="A115" s="221"/>
      <c r="B115" s="222"/>
      <c r="C115" s="223"/>
      <c r="D115" s="224"/>
      <c r="E115" s="225"/>
      <c r="F115" s="226"/>
    </row>
    <row r="116" spans="1:6" ht="15.75" thickBot="1">
      <c r="A116" s="378" t="s">
        <v>95</v>
      </c>
      <c r="B116" s="452" t="s">
        <v>96</v>
      </c>
      <c r="C116" s="452"/>
      <c r="D116" s="452"/>
      <c r="E116" s="452"/>
      <c r="F116" s="379"/>
    </row>
    <row r="117" spans="1:6" ht="36">
      <c r="A117" s="282" t="s">
        <v>106</v>
      </c>
      <c r="B117" s="211" t="s">
        <v>0</v>
      </c>
      <c r="C117" s="212" t="s">
        <v>1</v>
      </c>
      <c r="D117" s="213" t="s">
        <v>2</v>
      </c>
      <c r="E117" s="214" t="s">
        <v>288</v>
      </c>
      <c r="F117" s="215" t="s">
        <v>3</v>
      </c>
    </row>
    <row r="118" spans="1:6">
      <c r="A118" s="369"/>
      <c r="B118" s="370" t="s">
        <v>97</v>
      </c>
      <c r="C118" s="371"/>
      <c r="D118" s="372"/>
      <c r="E118" s="373"/>
      <c r="F118" s="374"/>
    </row>
    <row r="119" spans="1:6">
      <c r="A119" s="369"/>
      <c r="B119" s="370" t="s">
        <v>103</v>
      </c>
      <c r="C119" s="371"/>
      <c r="D119" s="372"/>
      <c r="E119" s="373"/>
      <c r="F119" s="374"/>
    </row>
    <row r="120" spans="1:6" ht="196.5" customHeight="1">
      <c r="A120" s="375" t="s">
        <v>98</v>
      </c>
      <c r="B120" s="18" t="s">
        <v>306</v>
      </c>
      <c r="C120" s="21" t="s">
        <v>31</v>
      </c>
      <c r="D120" s="22">
        <v>1</v>
      </c>
      <c r="E120" s="11"/>
      <c r="F120" s="23">
        <f>D120*E120</f>
        <v>0</v>
      </c>
    </row>
    <row r="121" spans="1:6">
      <c r="A121" s="369"/>
      <c r="B121" s="377"/>
      <c r="C121" s="371"/>
      <c r="D121" s="372"/>
      <c r="E121" s="373"/>
      <c r="F121" s="374"/>
    </row>
    <row r="122" spans="1:6" ht="94.5" customHeight="1" thickBot="1">
      <c r="A122" s="375" t="s">
        <v>99</v>
      </c>
      <c r="B122" s="417" t="s">
        <v>307</v>
      </c>
      <c r="C122" s="21" t="s">
        <v>21</v>
      </c>
      <c r="D122" s="22">
        <v>8</v>
      </c>
      <c r="E122" s="11"/>
      <c r="F122" s="23">
        <f>D122*E122</f>
        <v>0</v>
      </c>
    </row>
    <row r="123" spans="1:6" ht="15.75" thickBot="1">
      <c r="A123" s="449" t="s">
        <v>122</v>
      </c>
      <c r="B123" s="450"/>
      <c r="C123" s="450"/>
      <c r="D123" s="450"/>
      <c r="E123" s="450"/>
      <c r="F123" s="368">
        <f>SUM(F119:F122)</f>
        <v>0</v>
      </c>
    </row>
    <row r="124" spans="1:6">
      <c r="A124" s="3"/>
      <c r="B124" s="2"/>
      <c r="C124" s="1"/>
      <c r="D124" s="4"/>
      <c r="E124" s="5"/>
      <c r="F124" s="5"/>
    </row>
    <row r="125" spans="1:6" ht="15.75" thickBot="1">
      <c r="A125" s="3"/>
      <c r="B125" s="2"/>
      <c r="C125" s="1"/>
      <c r="D125" s="4"/>
      <c r="E125" s="5"/>
      <c r="F125" s="5"/>
    </row>
    <row r="126" spans="1:6" ht="15" customHeight="1" thickBot="1">
      <c r="B126" s="455" t="s">
        <v>123</v>
      </c>
      <c r="C126" s="456"/>
      <c r="D126" s="456"/>
      <c r="E126" s="456"/>
      <c r="F126" s="457"/>
    </row>
    <row r="127" spans="1:6">
      <c r="A127" s="7"/>
      <c r="B127" s="464" t="str">
        <f>A33</f>
        <v xml:space="preserve">1. PRIPREMNI RADOVI UKUPNO </v>
      </c>
      <c r="C127" s="465"/>
      <c r="D127" s="465"/>
      <c r="E127" s="466"/>
      <c r="F127" s="196">
        <f>F33</f>
        <v>0</v>
      </c>
    </row>
    <row r="128" spans="1:6" ht="15" customHeight="1">
      <c r="A128" s="7"/>
      <c r="B128" s="462" t="str">
        <f>A69</f>
        <v xml:space="preserve">2. ZEMLJANI RADOVI I KOLNIČKA KONSTRUKCIJA UKUPNO </v>
      </c>
      <c r="C128" s="463"/>
      <c r="D128" s="463"/>
      <c r="E128" s="463"/>
      <c r="F128" s="199">
        <f>F69</f>
        <v>0</v>
      </c>
    </row>
    <row r="129" spans="1:6" ht="15" customHeight="1">
      <c r="A129" s="7"/>
      <c r="B129" s="460" t="str">
        <f>A89</f>
        <v>3. BETONSKI RADOVI I ARMIRANO BETONSKI RADOVI UKUPNO</v>
      </c>
      <c r="C129" s="461"/>
      <c r="D129" s="461"/>
      <c r="E129" s="461"/>
      <c r="F129" s="197">
        <f>F89</f>
        <v>0</v>
      </c>
    </row>
    <row r="130" spans="1:6" ht="15" customHeight="1">
      <c r="A130" s="7"/>
      <c r="B130" s="462" t="str">
        <f>A103</f>
        <v>4. KLESARSKI I KAMENOREZAČKI RADOVI UKUPNO</v>
      </c>
      <c r="C130" s="463"/>
      <c r="D130" s="463"/>
      <c r="E130" s="463"/>
      <c r="F130" s="199">
        <f>F103</f>
        <v>0</v>
      </c>
    </row>
    <row r="131" spans="1:6">
      <c r="A131" s="7"/>
      <c r="B131" s="460" t="str">
        <f>A114</f>
        <v>5. RADOVI VEZANI ZA BRONČANI KIP UKUPNO</v>
      </c>
      <c r="C131" s="461"/>
      <c r="D131" s="461"/>
      <c r="E131" s="461"/>
      <c r="F131" s="197">
        <f>F114</f>
        <v>0</v>
      </c>
    </row>
    <row r="132" spans="1:6" ht="15.75" thickBot="1">
      <c r="A132" s="7"/>
      <c r="B132" s="453" t="str">
        <f>A123</f>
        <v>6. OPREMA UKUPNO</v>
      </c>
      <c r="C132" s="454"/>
      <c r="D132" s="454"/>
      <c r="E132" s="454"/>
      <c r="F132" s="195">
        <f>F123</f>
        <v>0</v>
      </c>
    </row>
    <row r="133" spans="1:6" ht="15.75" thickBot="1">
      <c r="B133" s="442" t="s">
        <v>280</v>
      </c>
      <c r="C133" s="443"/>
      <c r="D133" s="443"/>
      <c r="E133" s="444"/>
      <c r="F133" s="200">
        <f>SUM(F127:F132)</f>
        <v>0</v>
      </c>
    </row>
    <row r="134" spans="1:6" ht="15.75" thickBot="1">
      <c r="A134" s="3"/>
      <c r="B134" s="201" t="s">
        <v>281</v>
      </c>
      <c r="C134" s="202"/>
      <c r="D134" s="203"/>
      <c r="E134" s="204"/>
      <c r="F134" s="205">
        <f>0.25*F133</f>
        <v>0</v>
      </c>
    </row>
    <row r="135" spans="1:6" ht="15.75" thickBot="1">
      <c r="A135" s="3"/>
      <c r="B135" s="206" t="s">
        <v>105</v>
      </c>
      <c r="C135" s="207"/>
      <c r="D135" s="208"/>
      <c r="E135" s="209"/>
      <c r="F135" s="210">
        <f>F133+F134</f>
        <v>0</v>
      </c>
    </row>
  </sheetData>
  <sheetProtection algorithmName="SHA-512" hashValue="7uP9UXm6lP5tFkXvprb8t5lMQ47Utbz/438tL8r7QQPw7L5e5xSHVpr++mWyXAzhdVLW85sMu7TxxtDLNuZfDA==" saltValue="fViQ8Jt4oEW96TllEaeaiA==" spinCount="100000" sheet="1" objects="1" scenarios="1"/>
  <mergeCells count="26">
    <mergeCell ref="A89:E89"/>
    <mergeCell ref="A71:F71"/>
    <mergeCell ref="A103:E103"/>
    <mergeCell ref="D107:D113"/>
    <mergeCell ref="C107:C113"/>
    <mergeCell ref="B91:E91"/>
    <mergeCell ref="B133:E133"/>
    <mergeCell ref="F107:F113"/>
    <mergeCell ref="A107:A113"/>
    <mergeCell ref="A114:E114"/>
    <mergeCell ref="B116:E116"/>
    <mergeCell ref="B132:E132"/>
    <mergeCell ref="B126:F126"/>
    <mergeCell ref="E107:E113"/>
    <mergeCell ref="B129:E129"/>
    <mergeCell ref="B130:E130"/>
    <mergeCell ref="B131:E131"/>
    <mergeCell ref="B127:E127"/>
    <mergeCell ref="B128:E128"/>
    <mergeCell ref="A123:E123"/>
    <mergeCell ref="A1:F1"/>
    <mergeCell ref="A5:E5"/>
    <mergeCell ref="A34:E34"/>
    <mergeCell ref="A69:E69"/>
    <mergeCell ref="A33:E33"/>
    <mergeCell ref="A3:F3"/>
  </mergeCells>
  <pageMargins left="0.51181102362204722" right="0.5118110236220472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opLeftCell="A204" zoomScaleNormal="100" workbookViewId="0">
      <selection activeCell="I228" sqref="I228"/>
    </sheetView>
  </sheetViews>
  <sheetFormatPr defaultRowHeight="15"/>
  <cols>
    <col min="1" max="1" width="4.42578125" customWidth="1"/>
    <col min="2" max="2" width="43.140625" style="84" customWidth="1"/>
    <col min="3" max="3" width="6.7109375" customWidth="1"/>
    <col min="4" max="4" width="9.42578125" customWidth="1"/>
    <col min="5" max="5" width="12.140625" customWidth="1"/>
    <col min="6" max="6" width="14.28515625" customWidth="1"/>
  </cols>
  <sheetData>
    <row r="1" spans="1:6" ht="18.75">
      <c r="A1" s="539" t="s">
        <v>124</v>
      </c>
      <c r="B1" s="539"/>
      <c r="C1" s="539"/>
      <c r="D1" s="539"/>
      <c r="E1" s="539"/>
      <c r="F1" s="539"/>
    </row>
    <row r="3" spans="1:6" ht="32.1" customHeight="1">
      <c r="A3" s="429" t="s">
        <v>287</v>
      </c>
      <c r="B3" s="429"/>
      <c r="C3" s="429"/>
      <c r="D3" s="429"/>
      <c r="E3" s="429"/>
      <c r="F3" s="429"/>
    </row>
    <row r="4" spans="1:6" ht="15.75" thickBot="1">
      <c r="A4" s="81"/>
      <c r="B4" s="81"/>
      <c r="C4" s="81"/>
      <c r="D4" s="81"/>
      <c r="E4" s="81"/>
      <c r="F4" s="81"/>
    </row>
    <row r="5" spans="1:6" ht="16.5" thickBot="1">
      <c r="A5" s="540" t="s">
        <v>125</v>
      </c>
      <c r="B5" s="541"/>
      <c r="C5" s="541"/>
      <c r="D5" s="541"/>
      <c r="E5" s="541"/>
      <c r="F5" s="542"/>
    </row>
    <row r="6" spans="1:6" ht="15.75" thickBot="1">
      <c r="A6" s="433" t="s">
        <v>126</v>
      </c>
      <c r="B6" s="434"/>
      <c r="C6" s="434"/>
      <c r="D6" s="434"/>
      <c r="E6" s="434"/>
      <c r="F6" s="467"/>
    </row>
    <row r="7" spans="1:6" ht="38.25">
      <c r="A7" s="256" t="s">
        <v>106</v>
      </c>
      <c r="B7" s="257" t="s">
        <v>0</v>
      </c>
      <c r="C7" s="258" t="s">
        <v>1</v>
      </c>
      <c r="D7" s="259" t="s">
        <v>2</v>
      </c>
      <c r="E7" s="259" t="s">
        <v>289</v>
      </c>
      <c r="F7" s="259" t="s">
        <v>3</v>
      </c>
    </row>
    <row r="8" spans="1:6" ht="155.25" customHeight="1">
      <c r="A8" s="254" t="s">
        <v>5</v>
      </c>
      <c r="B8" s="233" t="s">
        <v>129</v>
      </c>
      <c r="C8" s="234" t="s">
        <v>127</v>
      </c>
      <c r="D8" s="235">
        <v>1</v>
      </c>
      <c r="E8" s="236"/>
      <c r="F8" s="237">
        <f>D8*E8</f>
        <v>0</v>
      </c>
    </row>
    <row r="9" spans="1:6">
      <c r="A9" s="255"/>
      <c r="B9" s="93"/>
      <c r="C9" s="48" t="s">
        <v>13</v>
      </c>
      <c r="D9" s="49">
        <v>9</v>
      </c>
      <c r="E9" s="46"/>
      <c r="F9" s="50">
        <f>D9*E9</f>
        <v>0</v>
      </c>
    </row>
    <row r="10" spans="1:6">
      <c r="A10" s="250"/>
      <c r="B10" s="251"/>
      <c r="C10" s="252"/>
      <c r="D10" s="252"/>
      <c r="E10" s="252"/>
      <c r="F10" s="253"/>
    </row>
    <row r="11" spans="1:6" ht="405">
      <c r="A11" s="260" t="s">
        <v>8</v>
      </c>
      <c r="B11" s="94" t="s">
        <v>130</v>
      </c>
      <c r="C11" s="48" t="s">
        <v>13</v>
      </c>
      <c r="D11" s="49">
        <v>6</v>
      </c>
      <c r="E11" s="46"/>
      <c r="F11" s="50">
        <f>D11*E11</f>
        <v>0</v>
      </c>
    </row>
    <row r="12" spans="1:6">
      <c r="A12" s="250"/>
      <c r="B12" s="251"/>
      <c r="C12" s="252"/>
      <c r="D12" s="252"/>
      <c r="E12" s="252"/>
      <c r="F12" s="253"/>
    </row>
    <row r="13" spans="1:6" ht="246" customHeight="1">
      <c r="A13" s="260" t="s">
        <v>11</v>
      </c>
      <c r="B13" s="92" t="s">
        <v>131</v>
      </c>
      <c r="C13" s="44" t="s">
        <v>13</v>
      </c>
      <c r="D13" s="45">
        <v>6</v>
      </c>
      <c r="E13" s="46"/>
      <c r="F13" s="47">
        <f>D13*E13</f>
        <v>0</v>
      </c>
    </row>
    <row r="14" spans="1:6">
      <c r="A14" s="250"/>
      <c r="B14" s="251"/>
      <c r="C14" s="252"/>
      <c r="D14" s="252"/>
      <c r="E14" s="252"/>
      <c r="F14" s="253"/>
    </row>
    <row r="15" spans="1:6" ht="78.75" customHeight="1">
      <c r="A15" s="261" t="s">
        <v>14</v>
      </c>
      <c r="B15" s="94" t="s">
        <v>308</v>
      </c>
      <c r="C15" s="44" t="s">
        <v>31</v>
      </c>
      <c r="D15" s="45">
        <v>1</v>
      </c>
      <c r="E15" s="46"/>
      <c r="F15" s="47">
        <f>D15*E15</f>
        <v>0</v>
      </c>
    </row>
    <row r="16" spans="1:6">
      <c r="A16" s="250"/>
      <c r="B16" s="251"/>
      <c r="C16" s="252"/>
      <c r="D16" s="252"/>
      <c r="E16" s="252"/>
      <c r="F16" s="253"/>
    </row>
    <row r="17" spans="1:6" ht="363" customHeight="1">
      <c r="A17" s="262" t="s">
        <v>16</v>
      </c>
      <c r="B17" s="82" t="s">
        <v>309</v>
      </c>
      <c r="C17" s="51"/>
      <c r="D17" s="51"/>
      <c r="E17" s="51"/>
      <c r="F17" s="51"/>
    </row>
    <row r="18" spans="1:6">
      <c r="A18" s="263"/>
      <c r="B18" s="83" t="s">
        <v>128</v>
      </c>
      <c r="C18" s="44" t="s">
        <v>13</v>
      </c>
      <c r="D18" s="45">
        <v>6</v>
      </c>
      <c r="E18" s="46"/>
      <c r="F18" s="47">
        <f>D18*E18</f>
        <v>0</v>
      </c>
    </row>
    <row r="19" spans="1:6">
      <c r="A19" s="240"/>
      <c r="B19" s="241"/>
      <c r="C19" s="242"/>
      <c r="D19" s="242"/>
      <c r="E19" s="242"/>
      <c r="F19" s="243"/>
    </row>
    <row r="20" spans="1:6" ht="210">
      <c r="A20" s="543" t="s">
        <v>18</v>
      </c>
      <c r="B20" s="82" t="s">
        <v>310</v>
      </c>
      <c r="C20" s="15"/>
      <c r="D20" s="15"/>
      <c r="E20" s="15"/>
      <c r="F20" s="15"/>
    </row>
    <row r="21" spans="1:6">
      <c r="A21" s="543"/>
      <c r="B21" s="83" t="s">
        <v>128</v>
      </c>
      <c r="C21" s="40" t="s">
        <v>13</v>
      </c>
      <c r="D21" s="41">
        <f>D11</f>
        <v>6</v>
      </c>
      <c r="E21" s="42"/>
      <c r="F21" s="43">
        <f>D21*E21</f>
        <v>0</v>
      </c>
    </row>
    <row r="22" spans="1:6">
      <c r="A22" s="240"/>
      <c r="B22" s="241"/>
      <c r="C22" s="242"/>
      <c r="D22" s="242"/>
      <c r="E22" s="242"/>
      <c r="F22" s="243"/>
    </row>
    <row r="23" spans="1:6" ht="381.75" customHeight="1">
      <c r="A23" s="262" t="s">
        <v>23</v>
      </c>
      <c r="B23" s="82" t="s">
        <v>311</v>
      </c>
      <c r="C23" s="40" t="s">
        <v>13</v>
      </c>
      <c r="D23" s="41">
        <v>2</v>
      </c>
      <c r="E23" s="42"/>
      <c r="F23" s="43">
        <f>D23*E23</f>
        <v>0</v>
      </c>
    </row>
    <row r="24" spans="1:6">
      <c r="A24" s="240"/>
      <c r="B24" s="241"/>
      <c r="C24" s="242"/>
      <c r="D24" s="242"/>
      <c r="E24" s="242"/>
      <c r="F24" s="243"/>
    </row>
    <row r="25" spans="1:6" ht="105">
      <c r="A25" s="244" t="s">
        <v>27</v>
      </c>
      <c r="B25" s="95" t="s">
        <v>312</v>
      </c>
      <c r="C25" s="52" t="s">
        <v>132</v>
      </c>
      <c r="D25" s="41">
        <v>1</v>
      </c>
      <c r="E25" s="42"/>
      <c r="F25" s="43">
        <f>D25*E25</f>
        <v>0</v>
      </c>
    </row>
    <row r="26" spans="1:6">
      <c r="A26" s="240"/>
      <c r="B26" s="241"/>
      <c r="C26" s="242"/>
      <c r="D26" s="242"/>
      <c r="E26" s="242"/>
      <c r="F26" s="243"/>
    </row>
    <row r="27" spans="1:6" ht="90">
      <c r="A27" s="244" t="s">
        <v>29</v>
      </c>
      <c r="B27" s="83" t="s">
        <v>313</v>
      </c>
      <c r="C27" s="40" t="s">
        <v>133</v>
      </c>
      <c r="D27" s="41">
        <v>100</v>
      </c>
      <c r="E27" s="42"/>
      <c r="F27" s="43">
        <f>D27*E27</f>
        <v>0</v>
      </c>
    </row>
    <row r="28" spans="1:6">
      <c r="A28" s="240"/>
      <c r="B28" s="241"/>
      <c r="C28" s="242"/>
      <c r="D28" s="242"/>
      <c r="E28" s="242"/>
      <c r="F28" s="243"/>
    </row>
    <row r="29" spans="1:6" ht="249.75" customHeight="1">
      <c r="A29" s="264" t="s">
        <v>134</v>
      </c>
      <c r="B29" s="82" t="s">
        <v>314</v>
      </c>
      <c r="C29" s="52" t="s">
        <v>132</v>
      </c>
      <c r="D29" s="41">
        <v>1</v>
      </c>
      <c r="E29" s="42"/>
      <c r="F29" s="43">
        <f>D29*E29</f>
        <v>0</v>
      </c>
    </row>
    <row r="30" spans="1:6">
      <c r="A30" s="527" t="s">
        <v>135</v>
      </c>
      <c r="B30" s="527"/>
      <c r="C30" s="527"/>
      <c r="D30" s="527"/>
      <c r="E30" s="527"/>
      <c r="F30" s="265">
        <f>SUM(F8:F29)</f>
        <v>0</v>
      </c>
    </row>
    <row r="31" spans="1:6" ht="15.75" thickBot="1">
      <c r="B31" s="96"/>
      <c r="C31" s="38"/>
      <c r="D31" s="38"/>
      <c r="E31" s="38"/>
    </row>
    <row r="32" spans="1:6">
      <c r="A32" s="435" t="s">
        <v>136</v>
      </c>
      <c r="B32" s="436"/>
      <c r="C32" s="436"/>
      <c r="D32" s="436"/>
      <c r="E32" s="436"/>
      <c r="F32" s="528"/>
    </row>
    <row r="33" spans="1:6" ht="15" customHeight="1">
      <c r="A33" s="529" t="s">
        <v>137</v>
      </c>
      <c r="B33" s="530"/>
      <c r="C33" s="530"/>
      <c r="D33" s="530"/>
      <c r="E33" s="530"/>
      <c r="F33" s="531"/>
    </row>
    <row r="34" spans="1:6">
      <c r="A34" s="532"/>
      <c r="B34" s="533"/>
      <c r="C34" s="533"/>
      <c r="D34" s="533"/>
      <c r="E34" s="533"/>
      <c r="F34" s="534"/>
    </row>
    <row r="35" spans="1:6">
      <c r="A35" s="535"/>
      <c r="B35" s="536"/>
      <c r="C35" s="536"/>
      <c r="D35" s="536"/>
      <c r="E35" s="536"/>
      <c r="F35" s="537"/>
    </row>
    <row r="36" spans="1:6" ht="38.25">
      <c r="A36" s="266" t="s">
        <v>106</v>
      </c>
      <c r="B36" s="267" t="s">
        <v>0</v>
      </c>
      <c r="C36" s="268" t="s">
        <v>1</v>
      </c>
      <c r="D36" s="269" t="s">
        <v>2</v>
      </c>
      <c r="E36" s="269" t="s">
        <v>289</v>
      </c>
      <c r="F36" s="270" t="s">
        <v>3</v>
      </c>
    </row>
    <row r="37" spans="1:6" ht="375">
      <c r="A37" s="538" t="s">
        <v>34</v>
      </c>
      <c r="B37" s="88" t="s">
        <v>315</v>
      </c>
      <c r="C37" s="57"/>
      <c r="D37" s="57"/>
      <c r="E37" s="57"/>
      <c r="F37" s="58"/>
    </row>
    <row r="38" spans="1:6" ht="138.75" customHeight="1">
      <c r="A38" s="538"/>
      <c r="B38" s="88" t="s">
        <v>142</v>
      </c>
      <c r="C38" s="57"/>
      <c r="D38" s="57"/>
      <c r="E38" s="57"/>
      <c r="F38" s="58"/>
    </row>
    <row r="39" spans="1:6" ht="30">
      <c r="A39" s="538"/>
      <c r="B39" s="89" t="s">
        <v>138</v>
      </c>
      <c r="C39" s="59"/>
      <c r="D39" s="59"/>
      <c r="E39" s="60"/>
      <c r="F39" s="61"/>
    </row>
    <row r="40" spans="1:6" ht="17.25">
      <c r="A40" s="538"/>
      <c r="B40" s="90" t="s">
        <v>139</v>
      </c>
      <c r="C40" s="53" t="s">
        <v>141</v>
      </c>
      <c r="D40" s="54">
        <v>4</v>
      </c>
      <c r="E40" s="55"/>
      <c r="F40" s="56">
        <f>D40*E40</f>
        <v>0</v>
      </c>
    </row>
    <row r="41" spans="1:6" ht="17.25">
      <c r="A41" s="519"/>
      <c r="B41" s="91" t="s">
        <v>140</v>
      </c>
      <c r="C41" s="40" t="s">
        <v>141</v>
      </c>
      <c r="D41" s="41">
        <v>1</v>
      </c>
      <c r="E41" s="42"/>
      <c r="F41" s="43">
        <f>D41*E41</f>
        <v>0</v>
      </c>
    </row>
    <row r="42" spans="1:6">
      <c r="A42" s="240"/>
      <c r="B42" s="241"/>
      <c r="C42" s="242"/>
      <c r="D42" s="242"/>
      <c r="E42" s="242"/>
      <c r="F42" s="243"/>
    </row>
    <row r="43" spans="1:6" ht="180">
      <c r="A43" s="271" t="s">
        <v>38</v>
      </c>
      <c r="B43" s="80" t="s">
        <v>143</v>
      </c>
      <c r="C43" s="40" t="s">
        <v>144</v>
      </c>
      <c r="D43" s="41">
        <v>6</v>
      </c>
      <c r="E43" s="42"/>
      <c r="F43" s="43">
        <f>D43*E43</f>
        <v>0</v>
      </c>
    </row>
    <row r="44" spans="1:6">
      <c r="A44" s="240"/>
      <c r="B44" s="241"/>
      <c r="C44" s="242"/>
      <c r="D44" s="242"/>
      <c r="E44" s="242"/>
      <c r="F44" s="243"/>
    </row>
    <row r="45" spans="1:6" ht="105">
      <c r="A45" s="262" t="s">
        <v>41</v>
      </c>
      <c r="B45" s="82" t="s">
        <v>316</v>
      </c>
      <c r="C45" s="40" t="s">
        <v>141</v>
      </c>
      <c r="D45" s="41">
        <v>0.6</v>
      </c>
      <c r="E45" s="42"/>
      <c r="F45" s="43">
        <f>D45*E45</f>
        <v>0</v>
      </c>
    </row>
    <row r="46" spans="1:6">
      <c r="A46" s="240"/>
      <c r="B46" s="241"/>
      <c r="C46" s="242"/>
      <c r="D46" s="242"/>
      <c r="E46" s="242"/>
      <c r="F46" s="243"/>
    </row>
    <row r="47" spans="1:6" ht="318.75" customHeight="1">
      <c r="A47" s="244" t="s">
        <v>43</v>
      </c>
      <c r="B47" s="82" t="s">
        <v>317</v>
      </c>
      <c r="C47" s="40" t="s">
        <v>141</v>
      </c>
      <c r="D47" s="41">
        <v>2</v>
      </c>
      <c r="E47" s="42"/>
      <c r="F47" s="43">
        <f>D47*E47</f>
        <v>0</v>
      </c>
    </row>
    <row r="48" spans="1:6">
      <c r="A48" s="240"/>
      <c r="B48" s="241"/>
      <c r="C48" s="242"/>
      <c r="D48" s="242"/>
      <c r="E48" s="242"/>
      <c r="F48" s="243"/>
    </row>
    <row r="49" spans="1:6" ht="409.5">
      <c r="A49" s="520" t="s">
        <v>46</v>
      </c>
      <c r="B49" s="82" t="s">
        <v>318</v>
      </c>
      <c r="C49" s="15"/>
      <c r="D49" s="15"/>
      <c r="E49" s="15"/>
      <c r="F49" s="15"/>
    </row>
    <row r="50" spans="1:6" ht="30.75" customHeight="1">
      <c r="A50" s="520"/>
      <c r="B50" s="82" t="s">
        <v>145</v>
      </c>
      <c r="C50" s="40" t="s">
        <v>141</v>
      </c>
      <c r="D50" s="41">
        <v>3</v>
      </c>
      <c r="E50" s="42"/>
      <c r="F50" s="43">
        <f>D50*E50</f>
        <v>0</v>
      </c>
    </row>
    <row r="51" spans="1:6">
      <c r="A51" s="240"/>
      <c r="B51" s="241"/>
      <c r="C51" s="242"/>
      <c r="D51" s="242"/>
      <c r="E51" s="242"/>
      <c r="F51" s="243"/>
    </row>
    <row r="52" spans="1:6" ht="105.75" thickBot="1">
      <c r="A52" s="272" t="s">
        <v>50</v>
      </c>
      <c r="B52" s="85" t="s">
        <v>319</v>
      </c>
      <c r="C52" s="63" t="s">
        <v>141</v>
      </c>
      <c r="D52" s="64">
        <v>1</v>
      </c>
      <c r="E52" s="65"/>
      <c r="F52" s="66">
        <f>D52*E52</f>
        <v>0</v>
      </c>
    </row>
    <row r="53" spans="1:6" ht="15.75" thickBot="1">
      <c r="A53" s="524" t="s">
        <v>146</v>
      </c>
      <c r="B53" s="525"/>
      <c r="C53" s="525"/>
      <c r="D53" s="525"/>
      <c r="E53" s="525"/>
      <c r="F53" s="273">
        <f>SUM(F37:F52)</f>
        <v>0</v>
      </c>
    </row>
    <row r="54" spans="1:6" ht="15.75" thickBot="1"/>
    <row r="55" spans="1:6" ht="15.75" thickBot="1">
      <c r="A55" s="433" t="s">
        <v>147</v>
      </c>
      <c r="B55" s="434"/>
      <c r="C55" s="434"/>
      <c r="D55" s="434"/>
      <c r="E55" s="434"/>
      <c r="F55" s="467"/>
    </row>
    <row r="56" spans="1:6">
      <c r="A56" s="546" t="s">
        <v>137</v>
      </c>
      <c r="B56" s="547"/>
      <c r="C56" s="547"/>
      <c r="D56" s="547"/>
      <c r="E56" s="547"/>
      <c r="F56" s="548"/>
    </row>
    <row r="57" spans="1:6">
      <c r="A57" s="546"/>
      <c r="B57" s="547"/>
      <c r="C57" s="547"/>
      <c r="D57" s="547"/>
      <c r="E57" s="547"/>
      <c r="F57" s="548"/>
    </row>
    <row r="58" spans="1:6">
      <c r="A58" s="549"/>
      <c r="B58" s="550"/>
      <c r="C58" s="550"/>
      <c r="D58" s="550"/>
      <c r="E58" s="550"/>
      <c r="F58" s="551"/>
    </row>
    <row r="59" spans="1:6" ht="38.25">
      <c r="A59" s="266" t="s">
        <v>106</v>
      </c>
      <c r="B59" s="267" t="s">
        <v>0</v>
      </c>
      <c r="C59" s="268" t="s">
        <v>1</v>
      </c>
      <c r="D59" s="269" t="s">
        <v>2</v>
      </c>
      <c r="E59" s="269" t="s">
        <v>289</v>
      </c>
      <c r="F59" s="270" t="s">
        <v>3</v>
      </c>
    </row>
    <row r="60" spans="1:6" ht="405">
      <c r="A60" s="272" t="s">
        <v>66</v>
      </c>
      <c r="B60" s="85" t="s">
        <v>149</v>
      </c>
      <c r="C60" s="15"/>
      <c r="D60" s="15"/>
      <c r="E60" s="15"/>
      <c r="F60" s="15"/>
    </row>
    <row r="61" spans="1:6" ht="18" thickBot="1">
      <c r="A61" s="274"/>
      <c r="B61" s="86" t="s">
        <v>148</v>
      </c>
      <c r="C61" s="63" t="s">
        <v>144</v>
      </c>
      <c r="D61" s="64">
        <v>12</v>
      </c>
      <c r="E61" s="65"/>
      <c r="F61" s="66">
        <f>D61*E61</f>
        <v>0</v>
      </c>
    </row>
    <row r="62" spans="1:6" ht="15.75" thickBot="1">
      <c r="A62" s="524" t="s">
        <v>150</v>
      </c>
      <c r="B62" s="525"/>
      <c r="C62" s="525"/>
      <c r="D62" s="525"/>
      <c r="E62" s="525"/>
      <c r="F62" s="273">
        <f>SUM(F61)</f>
        <v>0</v>
      </c>
    </row>
    <row r="63" spans="1:6" ht="15.75" thickBot="1"/>
    <row r="64" spans="1:6" ht="15.75" thickBot="1">
      <c r="A64" s="552" t="s">
        <v>151</v>
      </c>
      <c r="B64" s="553"/>
      <c r="C64" s="553"/>
      <c r="D64" s="553"/>
      <c r="E64" s="553"/>
      <c r="F64" s="554"/>
    </row>
    <row r="65" spans="1:6" ht="51" customHeight="1">
      <c r="A65" s="555" t="s">
        <v>152</v>
      </c>
      <c r="B65" s="555"/>
      <c r="C65" s="555"/>
      <c r="D65" s="555"/>
      <c r="E65" s="555"/>
      <c r="F65" s="555"/>
    </row>
    <row r="66" spans="1:6" ht="38.25">
      <c r="A66" s="266" t="s">
        <v>106</v>
      </c>
      <c r="B66" s="267" t="s">
        <v>0</v>
      </c>
      <c r="C66" s="268" t="s">
        <v>1</v>
      </c>
      <c r="D66" s="269" t="s">
        <v>2</v>
      </c>
      <c r="E66" s="269" t="s">
        <v>289</v>
      </c>
      <c r="F66" s="270" t="s">
        <v>3</v>
      </c>
    </row>
    <row r="67" spans="1:6" ht="90">
      <c r="A67" s="244" t="s">
        <v>77</v>
      </c>
      <c r="B67" s="82" t="s">
        <v>153</v>
      </c>
      <c r="C67" s="40" t="s">
        <v>141</v>
      </c>
      <c r="D67" s="68">
        <v>0.2</v>
      </c>
      <c r="E67" s="42"/>
      <c r="F67" s="69">
        <f>D67*E67</f>
        <v>0</v>
      </c>
    </row>
    <row r="68" spans="1:6">
      <c r="A68" s="275"/>
      <c r="B68" s="276"/>
      <c r="C68" s="275"/>
      <c r="D68" s="275"/>
      <c r="E68" s="275"/>
      <c r="F68" s="275"/>
    </row>
    <row r="69" spans="1:6" ht="75.75" thickBot="1">
      <c r="A69" s="272" t="s">
        <v>80</v>
      </c>
      <c r="B69" s="85" t="s">
        <v>154</v>
      </c>
      <c r="C69" s="63" t="s">
        <v>141</v>
      </c>
      <c r="D69" s="74">
        <v>0.2</v>
      </c>
      <c r="E69" s="65"/>
      <c r="F69" s="79">
        <f>D69*E69</f>
        <v>0</v>
      </c>
    </row>
    <row r="70" spans="1:6" ht="15.75" thickBot="1">
      <c r="A70" s="524" t="s">
        <v>155</v>
      </c>
      <c r="B70" s="525"/>
      <c r="C70" s="525"/>
      <c r="D70" s="525"/>
      <c r="E70" s="525"/>
      <c r="F70" s="277">
        <f>SUM(F67:F69)</f>
        <v>0</v>
      </c>
    </row>
    <row r="71" spans="1:6" ht="15.75" thickBot="1"/>
    <row r="72" spans="1:6" ht="15.75" thickBot="1">
      <c r="A72" s="552" t="s">
        <v>156</v>
      </c>
      <c r="B72" s="553"/>
      <c r="C72" s="553"/>
      <c r="D72" s="553"/>
      <c r="E72" s="553"/>
      <c r="F72" s="554"/>
    </row>
    <row r="73" spans="1:6" ht="71.25" customHeight="1">
      <c r="A73" s="556" t="s">
        <v>320</v>
      </c>
      <c r="B73" s="557"/>
      <c r="C73" s="557"/>
      <c r="D73" s="557"/>
      <c r="E73" s="557"/>
      <c r="F73" s="558"/>
    </row>
    <row r="74" spans="1:6" ht="63.75" customHeight="1">
      <c r="A74" s="559" t="s">
        <v>157</v>
      </c>
      <c r="B74" s="560"/>
      <c r="C74" s="560"/>
      <c r="D74" s="560"/>
      <c r="E74" s="560"/>
      <c r="F74" s="561"/>
    </row>
    <row r="75" spans="1:6" ht="38.25">
      <c r="A75" s="266" t="s">
        <v>106</v>
      </c>
      <c r="B75" s="267" t="s">
        <v>0</v>
      </c>
      <c r="C75" s="268" t="s">
        <v>1</v>
      </c>
      <c r="D75" s="269" t="s">
        <v>2</v>
      </c>
      <c r="E75" s="269" t="s">
        <v>289</v>
      </c>
      <c r="F75" s="270" t="s">
        <v>3</v>
      </c>
    </row>
    <row r="76" spans="1:6" ht="153.75" customHeight="1">
      <c r="A76" s="544" t="s">
        <v>87</v>
      </c>
      <c r="B76" s="82" t="s">
        <v>158</v>
      </c>
      <c r="C76" s="15"/>
      <c r="D76" s="15"/>
      <c r="E76" s="15"/>
      <c r="F76" s="15"/>
    </row>
    <row r="77" spans="1:6">
      <c r="A77" s="545"/>
      <c r="B77" s="83" t="s">
        <v>159</v>
      </c>
      <c r="C77" s="70" t="s">
        <v>13</v>
      </c>
      <c r="D77" s="68">
        <v>6</v>
      </c>
      <c r="E77" s="71"/>
      <c r="F77" s="72">
        <f>D77*E77</f>
        <v>0</v>
      </c>
    </row>
    <row r="78" spans="1:6">
      <c r="A78" s="240"/>
      <c r="B78" s="241"/>
      <c r="C78" s="242"/>
      <c r="D78" s="242"/>
      <c r="E78" s="242"/>
      <c r="F78" s="243"/>
    </row>
    <row r="79" spans="1:6" ht="230.25" customHeight="1">
      <c r="A79" s="244" t="s">
        <v>160</v>
      </c>
      <c r="B79" s="125" t="s">
        <v>321</v>
      </c>
      <c r="C79" s="227" t="s">
        <v>7</v>
      </c>
      <c r="D79" s="228">
        <v>1</v>
      </c>
      <c r="E79" s="229"/>
      <c r="F79" s="230">
        <f>D79*E79</f>
        <v>0</v>
      </c>
    </row>
    <row r="80" spans="1:6">
      <c r="A80" s="240"/>
      <c r="B80" s="241"/>
      <c r="C80" s="242"/>
      <c r="D80" s="242"/>
      <c r="E80" s="242"/>
      <c r="F80" s="243"/>
    </row>
    <row r="81" spans="1:6" ht="90.75" customHeight="1">
      <c r="A81" s="244" t="s">
        <v>161</v>
      </c>
      <c r="B81" s="82" t="s">
        <v>162</v>
      </c>
      <c r="C81" s="70" t="s">
        <v>163</v>
      </c>
      <c r="D81" s="41">
        <v>6</v>
      </c>
      <c r="E81" s="42"/>
      <c r="F81" s="68">
        <f>D81*E81</f>
        <v>0</v>
      </c>
    </row>
    <row r="82" spans="1:6">
      <c r="A82" s="240"/>
      <c r="B82" s="241"/>
      <c r="C82" s="242"/>
      <c r="D82" s="242"/>
      <c r="E82" s="242"/>
      <c r="F82" s="243"/>
    </row>
    <row r="83" spans="1:6" ht="96" customHeight="1" thickBot="1">
      <c r="A83" s="272" t="s">
        <v>164</v>
      </c>
      <c r="B83" s="85" t="s">
        <v>165</v>
      </c>
      <c r="C83" s="73" t="s">
        <v>166</v>
      </c>
      <c r="D83" s="74">
        <v>2</v>
      </c>
      <c r="E83" s="65"/>
      <c r="F83" s="74">
        <f>D83*E83</f>
        <v>0</v>
      </c>
    </row>
    <row r="84" spans="1:6" ht="15.75" thickBot="1">
      <c r="A84" s="524" t="s">
        <v>176</v>
      </c>
      <c r="B84" s="525"/>
      <c r="C84" s="525"/>
      <c r="D84" s="525"/>
      <c r="E84" s="525"/>
      <c r="F84" s="278">
        <f>SUM(F76:F83)</f>
        <v>0</v>
      </c>
    </row>
    <row r="85" spans="1:6" ht="15.75" thickBot="1"/>
    <row r="86" spans="1:6" ht="15.75" thickBot="1">
      <c r="A86" s="552" t="s">
        <v>167</v>
      </c>
      <c r="B86" s="553"/>
      <c r="C86" s="553"/>
      <c r="D86" s="553"/>
      <c r="E86" s="553"/>
      <c r="F86" s="554"/>
    </row>
    <row r="87" spans="1:6" ht="45.75" customHeight="1">
      <c r="A87" s="549" t="s">
        <v>152</v>
      </c>
      <c r="B87" s="550"/>
      <c r="C87" s="550"/>
      <c r="D87" s="550"/>
      <c r="E87" s="550"/>
      <c r="F87" s="551"/>
    </row>
    <row r="88" spans="1:6" ht="38.25">
      <c r="A88" s="266" t="s">
        <v>106</v>
      </c>
      <c r="B88" s="267" t="s">
        <v>0</v>
      </c>
      <c r="C88" s="268" t="s">
        <v>1</v>
      </c>
      <c r="D88" s="269" t="s">
        <v>2</v>
      </c>
      <c r="E88" s="269" t="s">
        <v>289</v>
      </c>
      <c r="F88" s="270" t="s">
        <v>3</v>
      </c>
    </row>
    <row r="89" spans="1:6" ht="219" customHeight="1">
      <c r="A89" s="520" t="s">
        <v>98</v>
      </c>
      <c r="B89" s="85" t="s">
        <v>322</v>
      </c>
      <c r="C89" s="15"/>
      <c r="D89" s="15"/>
      <c r="E89" s="15"/>
      <c r="F89" s="15"/>
    </row>
    <row r="90" spans="1:6" ht="45">
      <c r="A90" s="520"/>
      <c r="B90" s="86" t="s">
        <v>169</v>
      </c>
      <c r="C90" s="40" t="s">
        <v>13</v>
      </c>
      <c r="D90" s="41">
        <v>6</v>
      </c>
      <c r="E90" s="42"/>
      <c r="F90" s="75">
        <f>D90*E90</f>
        <v>0</v>
      </c>
    </row>
    <row r="91" spans="1:6" ht="30">
      <c r="A91" s="520"/>
      <c r="B91" s="87" t="s">
        <v>168</v>
      </c>
      <c r="C91" s="40" t="s">
        <v>13</v>
      </c>
      <c r="D91" s="41">
        <v>6</v>
      </c>
      <c r="E91" s="42"/>
      <c r="F91" s="75">
        <f>D91*E91</f>
        <v>0</v>
      </c>
    </row>
    <row r="92" spans="1:6">
      <c r="A92" s="240"/>
      <c r="B92" s="241"/>
      <c r="C92" s="242"/>
      <c r="D92" s="242"/>
      <c r="E92" s="242"/>
      <c r="F92" s="243"/>
    </row>
    <row r="93" spans="1:6" ht="165">
      <c r="A93" s="244" t="s">
        <v>99</v>
      </c>
      <c r="B93" s="82" t="s">
        <v>170</v>
      </c>
      <c r="C93" s="15" t="s">
        <v>132</v>
      </c>
      <c r="D93" s="41">
        <v>1</v>
      </c>
      <c r="E93" s="42"/>
      <c r="F93" s="75">
        <f>D93*E93</f>
        <v>0</v>
      </c>
    </row>
    <row r="94" spans="1:6">
      <c r="A94" s="240"/>
      <c r="B94" s="241"/>
      <c r="C94" s="242"/>
      <c r="D94" s="242"/>
      <c r="E94" s="242"/>
      <c r="F94" s="243"/>
    </row>
    <row r="95" spans="1:6" ht="60">
      <c r="A95" s="244" t="s">
        <v>100</v>
      </c>
      <c r="B95" s="82" t="s">
        <v>171</v>
      </c>
      <c r="C95" s="15" t="s">
        <v>132</v>
      </c>
      <c r="D95" s="41">
        <v>1</v>
      </c>
      <c r="E95" s="42"/>
      <c r="F95" s="75">
        <f>D95*E95</f>
        <v>0</v>
      </c>
    </row>
    <row r="96" spans="1:6">
      <c r="A96" s="240"/>
      <c r="B96" s="241"/>
      <c r="C96" s="242"/>
      <c r="D96" s="242"/>
      <c r="E96" s="242"/>
      <c r="F96" s="243"/>
    </row>
    <row r="97" spans="1:6" ht="30">
      <c r="A97" s="244" t="s">
        <v>101</v>
      </c>
      <c r="B97" s="82" t="s">
        <v>172</v>
      </c>
      <c r="C97" s="40" t="s">
        <v>132</v>
      </c>
      <c r="D97" s="41">
        <v>1</v>
      </c>
      <c r="E97" s="42"/>
      <c r="F97" s="75">
        <f>D97*E97</f>
        <v>0</v>
      </c>
    </row>
    <row r="98" spans="1:6">
      <c r="A98" s="240"/>
      <c r="B98" s="241"/>
      <c r="C98" s="242"/>
      <c r="D98" s="242"/>
      <c r="E98" s="242"/>
      <c r="F98" s="243"/>
    </row>
    <row r="99" spans="1:6" ht="36.75" customHeight="1" thickBot="1">
      <c r="A99" s="272" t="s">
        <v>102</v>
      </c>
      <c r="B99" s="85" t="s">
        <v>173</v>
      </c>
      <c r="C99" s="63" t="s">
        <v>132</v>
      </c>
      <c r="D99" s="76">
        <v>1</v>
      </c>
      <c r="E99" s="77"/>
      <c r="F99" s="78">
        <f>D99*E99</f>
        <v>0</v>
      </c>
    </row>
    <row r="100" spans="1:6" ht="15.75" thickBot="1">
      <c r="A100" s="524" t="s">
        <v>174</v>
      </c>
      <c r="B100" s="525"/>
      <c r="C100" s="525"/>
      <c r="D100" s="525"/>
      <c r="E100" s="525"/>
      <c r="F100" s="279">
        <f>SUM(F90:F99)</f>
        <v>0</v>
      </c>
    </row>
    <row r="101" spans="1:6" ht="15.75" thickBot="1"/>
    <row r="102" spans="1:6" ht="15.75" thickBot="1">
      <c r="B102" s="515" t="s">
        <v>175</v>
      </c>
      <c r="C102" s="516"/>
      <c r="D102" s="516"/>
      <c r="E102" s="516"/>
      <c r="F102" s="517"/>
    </row>
    <row r="103" spans="1:6">
      <c r="B103" s="507" t="str">
        <f>A30</f>
        <v>1. PRIPREMNO ZAVRŠNI RADOVI UKUPNO</v>
      </c>
      <c r="C103" s="508"/>
      <c r="D103" s="508"/>
      <c r="E103" s="509">
        <f>F30</f>
        <v>0</v>
      </c>
      <c r="F103" s="510"/>
    </row>
    <row r="104" spans="1:6">
      <c r="B104" s="499" t="str">
        <f>A53</f>
        <v>2. ZEMLJANI RADOVI UKUPNO</v>
      </c>
      <c r="C104" s="500"/>
      <c r="D104" s="500"/>
      <c r="E104" s="501">
        <f>F53</f>
        <v>0</v>
      </c>
      <c r="F104" s="502"/>
    </row>
    <row r="105" spans="1:6">
      <c r="B105" s="499" t="str">
        <f>A62</f>
        <v>3. TESARSKI RADOVI UKUPNO</v>
      </c>
      <c r="C105" s="500"/>
      <c r="D105" s="500"/>
      <c r="E105" s="501">
        <f>F62</f>
        <v>0</v>
      </c>
      <c r="F105" s="502"/>
    </row>
    <row r="106" spans="1:6">
      <c r="B106" s="499" t="str">
        <f>A70</f>
        <v>4. BETONSKI I ARMIRANO-BETONSKI RADOVI UKUPNO</v>
      </c>
      <c r="C106" s="500"/>
      <c r="D106" s="500"/>
      <c r="E106" s="501">
        <f>F70</f>
        <v>0</v>
      </c>
      <c r="F106" s="502"/>
    </row>
    <row r="107" spans="1:6">
      <c r="B107" s="499" t="str">
        <f>A84</f>
        <v>5. MONTAŽNI RADOVI UKUPNO</v>
      </c>
      <c r="C107" s="500"/>
      <c r="D107" s="500"/>
      <c r="E107" s="501">
        <f>F84</f>
        <v>0</v>
      </c>
      <c r="F107" s="502"/>
    </row>
    <row r="108" spans="1:6" ht="15.75" thickBot="1">
      <c r="B108" s="503" t="str">
        <f>A100</f>
        <v>6. OSTALI RADOVI UKUPNO</v>
      </c>
      <c r="C108" s="504"/>
      <c r="D108" s="504"/>
      <c r="E108" s="505">
        <f>F100</f>
        <v>0</v>
      </c>
      <c r="F108" s="506"/>
    </row>
    <row r="109" spans="1:6" ht="15.75" thickBot="1">
      <c r="B109" s="480" t="s">
        <v>177</v>
      </c>
      <c r="C109" s="481"/>
      <c r="D109" s="481"/>
      <c r="E109" s="482">
        <f>SUM(E103:F108)</f>
        <v>0</v>
      </c>
      <c r="F109" s="483"/>
    </row>
    <row r="111" spans="1:6" ht="15.75" thickBot="1"/>
    <row r="112" spans="1:6" ht="15.75">
      <c r="A112" s="562" t="s">
        <v>178</v>
      </c>
      <c r="B112" s="563"/>
      <c r="C112" s="563"/>
      <c r="D112" s="563"/>
      <c r="E112" s="563"/>
      <c r="F112" s="564"/>
    </row>
    <row r="113" spans="1:6" ht="171" customHeight="1">
      <c r="A113" s="565" t="s">
        <v>323</v>
      </c>
      <c r="B113" s="566"/>
      <c r="C113" s="566"/>
      <c r="D113" s="566"/>
      <c r="E113" s="566"/>
      <c r="F113" s="567"/>
    </row>
    <row r="114" spans="1:6" ht="161.25" customHeight="1">
      <c r="A114" s="549" t="s">
        <v>179</v>
      </c>
      <c r="B114" s="550"/>
      <c r="C114" s="550"/>
      <c r="D114" s="550"/>
      <c r="E114" s="550"/>
      <c r="F114" s="551"/>
    </row>
    <row r="115" spans="1:6" ht="15.75" thickBot="1">
      <c r="A115" s="280"/>
      <c r="B115" s="232"/>
      <c r="C115" s="232"/>
      <c r="D115" s="232"/>
      <c r="E115" s="232"/>
      <c r="F115" s="281"/>
    </row>
    <row r="116" spans="1:6" ht="15.75" thickBot="1">
      <c r="A116" s="433" t="s">
        <v>126</v>
      </c>
      <c r="B116" s="434"/>
      <c r="C116" s="434"/>
      <c r="D116" s="434"/>
      <c r="E116" s="434"/>
      <c r="F116" s="467"/>
    </row>
    <row r="117" spans="1:6" ht="38.25">
      <c r="A117" s="282" t="s">
        <v>106</v>
      </c>
      <c r="B117" s="283" t="s">
        <v>0</v>
      </c>
      <c r="C117" s="284" t="s">
        <v>1</v>
      </c>
      <c r="D117" s="285" t="s">
        <v>2</v>
      </c>
      <c r="E117" s="249" t="s">
        <v>289</v>
      </c>
      <c r="F117" s="286" t="s">
        <v>3</v>
      </c>
    </row>
    <row r="118" spans="1:6" ht="392.85" customHeight="1">
      <c r="A118" s="287" t="s">
        <v>5</v>
      </c>
      <c r="B118" s="101" t="s">
        <v>180</v>
      </c>
      <c r="C118" s="100"/>
      <c r="D118" s="100"/>
      <c r="E118" s="100"/>
      <c r="F118" s="100"/>
    </row>
    <row r="119" spans="1:6">
      <c r="A119" s="263"/>
      <c r="B119" s="83" t="s">
        <v>181</v>
      </c>
      <c r="C119" s="40" t="s">
        <v>13</v>
      </c>
      <c r="D119" s="41">
        <v>74</v>
      </c>
      <c r="E119" s="42"/>
      <c r="F119" s="43">
        <f>D119*E119</f>
        <v>0</v>
      </c>
    </row>
    <row r="120" spans="1:6">
      <c r="A120" s="240"/>
      <c r="B120" s="241"/>
      <c r="C120" s="242"/>
      <c r="D120" s="242"/>
      <c r="E120" s="242"/>
      <c r="F120" s="243"/>
    </row>
    <row r="121" spans="1:6" ht="234" customHeight="1">
      <c r="A121" s="244" t="s">
        <v>8</v>
      </c>
      <c r="B121" s="82" t="s">
        <v>182</v>
      </c>
      <c r="C121" s="15"/>
      <c r="D121" s="15"/>
      <c r="E121" s="15"/>
      <c r="F121" s="15"/>
    </row>
    <row r="122" spans="1:6">
      <c r="A122" s="263"/>
      <c r="B122" s="83" t="s">
        <v>128</v>
      </c>
      <c r="C122" s="40" t="s">
        <v>13</v>
      </c>
      <c r="D122" s="41">
        <v>74</v>
      </c>
      <c r="E122" s="42"/>
      <c r="F122" s="43">
        <f>D122*E122</f>
        <v>0</v>
      </c>
    </row>
    <row r="123" spans="1:6">
      <c r="A123" s="240"/>
      <c r="B123" s="241"/>
      <c r="C123" s="288"/>
      <c r="D123" s="289"/>
      <c r="E123" s="242"/>
      <c r="F123" s="290"/>
    </row>
    <row r="124" spans="1:6" ht="243.75" customHeight="1">
      <c r="A124" s="244" t="s">
        <v>11</v>
      </c>
      <c r="B124" s="82" t="s">
        <v>184</v>
      </c>
      <c r="C124" s="40"/>
      <c r="D124" s="41"/>
      <c r="E124" s="15"/>
      <c r="F124" s="43"/>
    </row>
    <row r="125" spans="1:6">
      <c r="A125" s="244"/>
      <c r="B125" s="82" t="s">
        <v>128</v>
      </c>
      <c r="C125" s="40" t="s">
        <v>13</v>
      </c>
      <c r="D125" s="41">
        <v>56</v>
      </c>
      <c r="E125" s="42"/>
      <c r="F125" s="43">
        <f>D125*E125</f>
        <v>0</v>
      </c>
    </row>
    <row r="126" spans="1:6">
      <c r="A126" s="240"/>
      <c r="B126" s="241"/>
      <c r="C126" s="242"/>
      <c r="D126" s="242"/>
      <c r="E126" s="242"/>
      <c r="F126" s="243"/>
    </row>
    <row r="127" spans="1:6" ht="384.75" customHeight="1">
      <c r="A127" s="244" t="s">
        <v>14</v>
      </c>
      <c r="B127" s="82" t="s">
        <v>183</v>
      </c>
      <c r="C127" s="52" t="s">
        <v>163</v>
      </c>
      <c r="D127" s="41">
        <v>6</v>
      </c>
      <c r="E127" s="42"/>
      <c r="F127" s="43">
        <f>D127*E127</f>
        <v>0</v>
      </c>
    </row>
    <row r="128" spans="1:6">
      <c r="A128" s="240"/>
      <c r="B128" s="241"/>
      <c r="C128" s="242"/>
      <c r="D128" s="242"/>
      <c r="E128" s="242"/>
      <c r="F128" s="243"/>
    </row>
    <row r="129" spans="1:6" ht="105">
      <c r="A129" s="244" t="s">
        <v>16</v>
      </c>
      <c r="B129" s="82" t="s">
        <v>185</v>
      </c>
      <c r="C129" s="52" t="s">
        <v>132</v>
      </c>
      <c r="D129" s="41">
        <v>1</v>
      </c>
      <c r="E129" s="42"/>
      <c r="F129" s="43">
        <f>D129*E129</f>
        <v>0</v>
      </c>
    </row>
    <row r="130" spans="1:6">
      <c r="A130" s="240"/>
      <c r="B130" s="241"/>
      <c r="C130" s="242"/>
      <c r="D130" s="242"/>
      <c r="E130" s="242"/>
      <c r="F130" s="243"/>
    </row>
    <row r="131" spans="1:6" ht="269.25" customHeight="1" thickBot="1">
      <c r="A131" s="272" t="s">
        <v>18</v>
      </c>
      <c r="B131" s="85" t="s">
        <v>186</v>
      </c>
      <c r="C131" s="97" t="s">
        <v>132</v>
      </c>
      <c r="D131" s="64">
        <v>1</v>
      </c>
      <c r="E131" s="65"/>
      <c r="F131" s="66">
        <f>D131*E131</f>
        <v>0</v>
      </c>
    </row>
    <row r="132" spans="1:6" ht="15.75" thickBot="1">
      <c r="A132" s="524" t="s">
        <v>135</v>
      </c>
      <c r="B132" s="525"/>
      <c r="C132" s="525"/>
      <c r="D132" s="525"/>
      <c r="E132" s="526"/>
      <c r="F132" s="291">
        <f>SUM(F119:F131)</f>
        <v>0</v>
      </c>
    </row>
    <row r="133" spans="1:6" ht="15.75" thickBot="1">
      <c r="A133" s="238"/>
      <c r="B133" s="238"/>
      <c r="C133" s="238"/>
      <c r="D133" s="238"/>
      <c r="E133" s="238"/>
      <c r="F133" s="239"/>
    </row>
    <row r="134" spans="1:6" ht="15.75" thickBot="1">
      <c r="A134" s="433" t="s">
        <v>136</v>
      </c>
      <c r="B134" s="434"/>
      <c r="C134" s="434"/>
      <c r="D134" s="434"/>
      <c r="E134" s="434"/>
      <c r="F134" s="467"/>
    </row>
    <row r="135" spans="1:6" ht="38.25">
      <c r="A135" s="256" t="s">
        <v>106</v>
      </c>
      <c r="B135" s="257" t="s">
        <v>0</v>
      </c>
      <c r="C135" s="292" t="s">
        <v>1</v>
      </c>
      <c r="D135" s="293" t="s">
        <v>2</v>
      </c>
      <c r="E135" s="259" t="s">
        <v>289</v>
      </c>
      <c r="F135" s="293" t="s">
        <v>3</v>
      </c>
    </row>
    <row r="136" spans="1:6" ht="409.5" customHeight="1">
      <c r="A136" s="294" t="s">
        <v>34</v>
      </c>
      <c r="B136" s="104" t="s">
        <v>187</v>
      </c>
      <c r="C136" s="67"/>
      <c r="D136" s="67"/>
      <c r="E136" s="67"/>
      <c r="F136" s="67"/>
    </row>
    <row r="137" spans="1:6" ht="108.75" customHeight="1">
      <c r="A137" s="274"/>
      <c r="B137" s="101" t="s">
        <v>188</v>
      </c>
      <c r="C137" s="100"/>
      <c r="D137" s="100"/>
      <c r="E137" s="100"/>
      <c r="F137" s="100"/>
    </row>
    <row r="138" spans="1:6" ht="17.25">
      <c r="A138" s="274"/>
      <c r="B138" s="99" t="s">
        <v>189</v>
      </c>
      <c r="C138" s="40" t="s">
        <v>141</v>
      </c>
      <c r="D138" s="98">
        <v>53.6</v>
      </c>
      <c r="E138" s="42"/>
      <c r="F138" s="43">
        <f>D138*E138</f>
        <v>0</v>
      </c>
    </row>
    <row r="139" spans="1:6" ht="17.25">
      <c r="A139" s="295"/>
      <c r="B139" s="99" t="s">
        <v>190</v>
      </c>
      <c r="C139" s="40" t="s">
        <v>141</v>
      </c>
      <c r="D139" s="98">
        <v>13.4</v>
      </c>
      <c r="E139" s="42"/>
      <c r="F139" s="43">
        <f>D139*E139</f>
        <v>0</v>
      </c>
    </row>
    <row r="140" spans="1:6">
      <c r="A140" s="240"/>
      <c r="B140" s="241"/>
      <c r="C140" s="242"/>
      <c r="D140" s="242"/>
      <c r="E140" s="242"/>
      <c r="F140" s="243"/>
    </row>
    <row r="141" spans="1:6" ht="178.5" customHeight="1">
      <c r="A141" s="244" t="s">
        <v>38</v>
      </c>
      <c r="B141" s="82" t="s">
        <v>143</v>
      </c>
      <c r="C141" s="40" t="s">
        <v>144</v>
      </c>
      <c r="D141" s="41">
        <v>53</v>
      </c>
      <c r="E141" s="42"/>
      <c r="F141" s="43">
        <f>D141*E141</f>
        <v>0</v>
      </c>
    </row>
    <row r="142" spans="1:6">
      <c r="A142" s="240"/>
      <c r="B142" s="241"/>
      <c r="C142" s="242"/>
      <c r="D142" s="242"/>
      <c r="E142" s="242"/>
      <c r="F142" s="243"/>
    </row>
    <row r="143" spans="1:6" ht="105">
      <c r="A143" s="244" t="s">
        <v>41</v>
      </c>
      <c r="B143" s="82" t="s">
        <v>324</v>
      </c>
      <c r="C143" s="40" t="s">
        <v>141</v>
      </c>
      <c r="D143" s="41">
        <v>5.3</v>
      </c>
      <c r="E143" s="42"/>
      <c r="F143" s="43">
        <f>D143*E143</f>
        <v>0</v>
      </c>
    </row>
    <row r="144" spans="1:6">
      <c r="A144" s="240"/>
      <c r="B144" s="241"/>
      <c r="C144" s="242"/>
      <c r="D144" s="242"/>
      <c r="E144" s="242"/>
      <c r="F144" s="243"/>
    </row>
    <row r="145" spans="1:6" ht="341.25" customHeight="1">
      <c r="A145" s="244" t="s">
        <v>43</v>
      </c>
      <c r="B145" s="82" t="s">
        <v>325</v>
      </c>
      <c r="C145" s="40" t="s">
        <v>141</v>
      </c>
      <c r="D145" s="41">
        <v>20</v>
      </c>
      <c r="E145" s="42"/>
      <c r="F145" s="43">
        <f>D145*E145</f>
        <v>0</v>
      </c>
    </row>
    <row r="146" spans="1:6">
      <c r="A146" s="240"/>
      <c r="B146" s="241"/>
      <c r="C146" s="242"/>
      <c r="D146" s="242"/>
      <c r="E146" s="242"/>
      <c r="F146" s="243"/>
    </row>
    <row r="147" spans="1:6" ht="409.5" customHeight="1">
      <c r="A147" s="272" t="s">
        <v>46</v>
      </c>
      <c r="B147" s="85" t="s">
        <v>326</v>
      </c>
      <c r="C147" s="15"/>
      <c r="D147" s="15"/>
      <c r="E147" s="15"/>
      <c r="F147" s="15"/>
    </row>
    <row r="148" spans="1:6" ht="28.5" customHeight="1">
      <c r="A148" s="295"/>
      <c r="B148" s="101" t="s">
        <v>145</v>
      </c>
      <c r="C148" s="40" t="s">
        <v>141</v>
      </c>
      <c r="D148" s="41">
        <v>40</v>
      </c>
      <c r="E148" s="42"/>
      <c r="F148" s="43">
        <f>D148*E148</f>
        <v>0</v>
      </c>
    </row>
    <row r="149" spans="1:6">
      <c r="A149" s="240"/>
      <c r="B149" s="241"/>
      <c r="C149" s="242"/>
      <c r="D149" s="242"/>
      <c r="E149" s="242"/>
      <c r="F149" s="243"/>
    </row>
    <row r="150" spans="1:6" ht="110.25" customHeight="1" thickBot="1">
      <c r="A150" s="272" t="s">
        <v>50</v>
      </c>
      <c r="B150" s="85" t="s">
        <v>191</v>
      </c>
      <c r="C150" s="63" t="s">
        <v>141</v>
      </c>
      <c r="D150" s="64">
        <v>67</v>
      </c>
      <c r="E150" s="65"/>
      <c r="F150" s="66">
        <f>D150*E150</f>
        <v>0</v>
      </c>
    </row>
    <row r="151" spans="1:6" ht="15.75" thickBot="1">
      <c r="A151" s="511" t="s">
        <v>146</v>
      </c>
      <c r="B151" s="512"/>
      <c r="C151" s="512"/>
      <c r="D151" s="512"/>
      <c r="E151" s="513"/>
      <c r="F151" s="296">
        <f>SUM(F138:F150)</f>
        <v>0</v>
      </c>
    </row>
    <row r="152" spans="1:6" ht="15.75" thickBot="1">
      <c r="A152" s="155"/>
      <c r="B152" s="231"/>
      <c r="C152" s="103"/>
      <c r="D152" s="103"/>
      <c r="E152" s="103"/>
      <c r="F152" s="156"/>
    </row>
    <row r="153" spans="1:6" ht="15.75" thickBot="1">
      <c r="A153" s="433" t="s">
        <v>147</v>
      </c>
      <c r="B153" s="434"/>
      <c r="C153" s="434"/>
      <c r="D153" s="434"/>
      <c r="E153" s="434"/>
      <c r="F153" s="467"/>
    </row>
    <row r="154" spans="1:6" ht="48" customHeight="1">
      <c r="A154" s="514" t="s">
        <v>192</v>
      </c>
      <c r="B154" s="514"/>
      <c r="C154" s="514"/>
      <c r="D154" s="514"/>
      <c r="E154" s="514"/>
      <c r="F154" s="514"/>
    </row>
    <row r="155" spans="1:6" ht="41.25" customHeight="1">
      <c r="A155" s="266" t="s">
        <v>106</v>
      </c>
      <c r="B155" s="267" t="s">
        <v>0</v>
      </c>
      <c r="C155" s="297" t="s">
        <v>1</v>
      </c>
      <c r="D155" s="298" t="s">
        <v>2</v>
      </c>
      <c r="E155" s="269" t="s">
        <v>289</v>
      </c>
      <c r="F155" s="299" t="s">
        <v>3</v>
      </c>
    </row>
    <row r="156" spans="1:6" ht="300">
      <c r="A156" s="287" t="s">
        <v>66</v>
      </c>
      <c r="B156" s="101" t="s">
        <v>193</v>
      </c>
      <c r="C156" s="53" t="s">
        <v>144</v>
      </c>
      <c r="D156" s="54">
        <v>170</v>
      </c>
      <c r="E156" s="55"/>
      <c r="F156" s="56">
        <f>D156*E156</f>
        <v>0</v>
      </c>
    </row>
    <row r="157" spans="1:6" ht="110.25" customHeight="1">
      <c r="A157" s="240"/>
      <c r="B157" s="415" t="s">
        <v>194</v>
      </c>
      <c r="C157" s="419"/>
      <c r="D157" s="419"/>
      <c r="E157" s="419"/>
      <c r="F157" s="420"/>
    </row>
    <row r="158" spans="1:6" ht="15.75" thickBot="1">
      <c r="A158" s="521" t="s">
        <v>150</v>
      </c>
      <c r="B158" s="522"/>
      <c r="C158" s="522"/>
      <c r="D158" s="522"/>
      <c r="E158" s="523"/>
      <c r="F158" s="418">
        <f>SUM(F156)</f>
        <v>0</v>
      </c>
    </row>
    <row r="159" spans="1:6" ht="15.75" thickBot="1">
      <c r="A159" s="155"/>
      <c r="B159" s="231"/>
      <c r="C159" s="103"/>
      <c r="D159" s="103"/>
      <c r="E159" s="103"/>
      <c r="F159" s="156"/>
    </row>
    <row r="160" spans="1:6" ht="15.75" thickBot="1">
      <c r="A160" s="433" t="s">
        <v>151</v>
      </c>
      <c r="B160" s="434"/>
      <c r="C160" s="434"/>
      <c r="D160" s="434"/>
      <c r="E160" s="434"/>
      <c r="F160" s="467"/>
    </row>
    <row r="161" spans="1:6" ht="45.75" customHeight="1">
      <c r="A161" s="514" t="s">
        <v>195</v>
      </c>
      <c r="B161" s="514"/>
      <c r="C161" s="514"/>
      <c r="D161" s="514"/>
      <c r="E161" s="514"/>
      <c r="F161" s="514"/>
    </row>
    <row r="162" spans="1:6" ht="38.25">
      <c r="A162" s="282" t="s">
        <v>106</v>
      </c>
      <c r="B162" s="283" t="s">
        <v>0</v>
      </c>
      <c r="C162" s="284" t="s">
        <v>1</v>
      </c>
      <c r="D162" s="285" t="s">
        <v>2</v>
      </c>
      <c r="E162" s="249" t="s">
        <v>289</v>
      </c>
      <c r="F162" s="286" t="s">
        <v>3</v>
      </c>
    </row>
    <row r="163" spans="1:6" ht="405">
      <c r="A163" s="244" t="s">
        <v>77</v>
      </c>
      <c r="B163" s="85" t="s">
        <v>327</v>
      </c>
      <c r="C163" s="102"/>
      <c r="D163" s="102"/>
      <c r="E163" s="102"/>
      <c r="F163" s="102"/>
    </row>
    <row r="164" spans="1:6" ht="244.5" customHeight="1">
      <c r="A164" s="274"/>
      <c r="B164" s="104" t="s">
        <v>328</v>
      </c>
      <c r="C164" s="67"/>
      <c r="D164" s="67"/>
      <c r="E164" s="67"/>
      <c r="F164" s="67"/>
    </row>
    <row r="165" spans="1:6" ht="105" customHeight="1">
      <c r="A165" s="274"/>
      <c r="B165" s="101" t="s">
        <v>196</v>
      </c>
      <c r="C165" s="100"/>
      <c r="D165" s="100"/>
      <c r="E165" s="100"/>
      <c r="F165" s="100"/>
    </row>
    <row r="166" spans="1:6">
      <c r="A166" s="295"/>
      <c r="B166" s="99" t="s">
        <v>197</v>
      </c>
      <c r="C166" s="40" t="s">
        <v>31</v>
      </c>
      <c r="D166" s="68">
        <v>2</v>
      </c>
      <c r="E166" s="42"/>
      <c r="F166" s="69">
        <f>D166*E166</f>
        <v>0</v>
      </c>
    </row>
    <row r="167" spans="1:6">
      <c r="A167" s="240"/>
      <c r="B167" s="241"/>
      <c r="C167" s="242"/>
      <c r="D167" s="242"/>
      <c r="E167" s="242"/>
      <c r="F167" s="243"/>
    </row>
    <row r="168" spans="1:6" ht="219.75" customHeight="1" thickBot="1">
      <c r="A168" s="272" t="s">
        <v>80</v>
      </c>
      <c r="B168" s="85" t="s">
        <v>198</v>
      </c>
      <c r="C168" s="63" t="s">
        <v>141</v>
      </c>
      <c r="D168" s="74">
        <v>0.5</v>
      </c>
      <c r="E168" s="65"/>
      <c r="F168" s="79">
        <f>D168*E168</f>
        <v>0</v>
      </c>
    </row>
    <row r="169" spans="1:6" ht="15.75" thickBot="1">
      <c r="A169" s="511" t="s">
        <v>155</v>
      </c>
      <c r="B169" s="512"/>
      <c r="C169" s="512"/>
      <c r="D169" s="512"/>
      <c r="E169" s="513"/>
      <c r="F169" s="291">
        <f>SUM(F166:F168)</f>
        <v>0</v>
      </c>
    </row>
    <row r="170" spans="1:6" ht="15.75" thickBot="1">
      <c r="A170" s="155"/>
      <c r="B170" s="231"/>
      <c r="C170" s="103"/>
      <c r="D170" s="103"/>
      <c r="E170" s="103"/>
      <c r="F170" s="156"/>
    </row>
    <row r="171" spans="1:6" ht="15.75" thickBot="1">
      <c r="A171" s="433" t="s">
        <v>199</v>
      </c>
      <c r="B171" s="434"/>
      <c r="C171" s="434"/>
      <c r="D171" s="434"/>
      <c r="E171" s="434"/>
      <c r="F171" s="467"/>
    </row>
    <row r="172" spans="1:6" ht="70.5" customHeight="1">
      <c r="A172" s="514" t="s">
        <v>329</v>
      </c>
      <c r="B172" s="514"/>
      <c r="C172" s="514"/>
      <c r="D172" s="514"/>
      <c r="E172" s="514"/>
      <c r="F172" s="514"/>
    </row>
    <row r="173" spans="1:6" ht="38.25">
      <c r="A173" s="245" t="s">
        <v>106</v>
      </c>
      <c r="B173" s="246" t="s">
        <v>0</v>
      </c>
      <c r="C173" s="247" t="s">
        <v>1</v>
      </c>
      <c r="D173" s="248" t="s">
        <v>2</v>
      </c>
      <c r="E173" s="249" t="s">
        <v>289</v>
      </c>
      <c r="F173" s="248" t="s">
        <v>3</v>
      </c>
    </row>
    <row r="174" spans="1:6" ht="219.75" customHeight="1">
      <c r="A174" s="518" t="s">
        <v>87</v>
      </c>
      <c r="B174" s="82" t="s">
        <v>330</v>
      </c>
      <c r="C174" s="15"/>
      <c r="D174" s="15"/>
      <c r="E174" s="15"/>
      <c r="F174" s="15"/>
    </row>
    <row r="175" spans="1:6">
      <c r="A175" s="519"/>
      <c r="B175" s="105" t="s">
        <v>200</v>
      </c>
      <c r="C175" s="70" t="s">
        <v>13</v>
      </c>
      <c r="D175" s="41">
        <v>43</v>
      </c>
      <c r="E175" s="42"/>
      <c r="F175" s="69">
        <f>D175*E175</f>
        <v>0</v>
      </c>
    </row>
    <row r="176" spans="1:6">
      <c r="A176" s="240"/>
      <c r="B176" s="241"/>
      <c r="C176" s="242"/>
      <c r="D176" s="242"/>
      <c r="E176" s="242"/>
      <c r="F176" s="243"/>
    </row>
    <row r="177" spans="1:6" ht="215.25" customHeight="1">
      <c r="A177" s="518" t="s">
        <v>160</v>
      </c>
      <c r="B177" s="82" t="s">
        <v>330</v>
      </c>
      <c r="C177" s="15"/>
      <c r="D177" s="15"/>
      <c r="E177" s="15"/>
      <c r="F177" s="15"/>
    </row>
    <row r="178" spans="1:6">
      <c r="A178" s="519"/>
      <c r="B178" s="83" t="s">
        <v>201</v>
      </c>
      <c r="C178" s="40" t="s">
        <v>13</v>
      </c>
      <c r="D178" s="41">
        <v>13</v>
      </c>
      <c r="E178" s="42"/>
      <c r="F178" s="43">
        <f>D178*E178</f>
        <v>0</v>
      </c>
    </row>
    <row r="179" spans="1:6">
      <c r="A179" s="240"/>
      <c r="B179" s="241"/>
      <c r="C179" s="242"/>
      <c r="D179" s="242"/>
      <c r="E179" s="242"/>
      <c r="F179" s="243"/>
    </row>
    <row r="180" spans="1:6" ht="45">
      <c r="A180" s="520" t="s">
        <v>161</v>
      </c>
      <c r="B180" s="82" t="s">
        <v>331</v>
      </c>
      <c r="C180" s="15"/>
      <c r="D180" s="15"/>
      <c r="E180" s="15"/>
      <c r="F180" s="15"/>
    </row>
    <row r="181" spans="1:6">
      <c r="A181" s="520"/>
      <c r="B181" s="83" t="s">
        <v>200</v>
      </c>
      <c r="C181" s="70" t="s">
        <v>31</v>
      </c>
      <c r="D181" s="41">
        <v>8</v>
      </c>
      <c r="E181" s="42"/>
      <c r="F181" s="69">
        <f>D181*E181</f>
        <v>0</v>
      </c>
    </row>
    <row r="182" spans="1:6">
      <c r="A182" s="520"/>
      <c r="B182" s="83" t="s">
        <v>202</v>
      </c>
      <c r="C182" s="70" t="s">
        <v>31</v>
      </c>
      <c r="D182" s="41">
        <v>4</v>
      </c>
      <c r="E182" s="42"/>
      <c r="F182" s="69">
        <f>D182*E182</f>
        <v>0</v>
      </c>
    </row>
    <row r="183" spans="1:6">
      <c r="A183" s="240"/>
      <c r="B183" s="241"/>
      <c r="C183" s="242"/>
      <c r="D183" s="242"/>
      <c r="E183" s="242"/>
      <c r="F183" s="243"/>
    </row>
    <row r="184" spans="1:6" ht="135">
      <c r="A184" s="421" t="s">
        <v>164</v>
      </c>
      <c r="B184" s="125" t="s">
        <v>332</v>
      </c>
      <c r="C184" s="70" t="s">
        <v>31</v>
      </c>
      <c r="D184" s="41">
        <v>4</v>
      </c>
      <c r="E184" s="42"/>
      <c r="F184" s="43">
        <f>D184*E184</f>
        <v>0</v>
      </c>
    </row>
    <row r="185" spans="1:6">
      <c r="A185" s="240"/>
      <c r="B185" s="241"/>
      <c r="C185" s="242"/>
      <c r="D185" s="242"/>
      <c r="E185" s="242"/>
      <c r="F185" s="243"/>
    </row>
    <row r="186" spans="1:6" ht="76.5" customHeight="1">
      <c r="A186" s="244" t="s">
        <v>203</v>
      </c>
      <c r="B186" s="125" t="s">
        <v>333</v>
      </c>
      <c r="C186" s="62"/>
      <c r="D186" s="62"/>
      <c r="E186" s="62"/>
      <c r="F186" s="15"/>
    </row>
    <row r="187" spans="1:6" ht="173.25" customHeight="1">
      <c r="A187" s="263"/>
      <c r="B187" s="82" t="s">
        <v>204</v>
      </c>
      <c r="C187" s="70" t="s">
        <v>205</v>
      </c>
      <c r="D187" s="41">
        <v>2</v>
      </c>
      <c r="E187" s="42"/>
      <c r="F187" s="43">
        <f>D187*E187</f>
        <v>0</v>
      </c>
    </row>
    <row r="188" spans="1:6">
      <c r="A188" s="240"/>
      <c r="B188" s="300"/>
      <c r="C188" s="301"/>
      <c r="D188" s="301"/>
      <c r="E188" s="301"/>
      <c r="F188" s="243"/>
    </row>
    <row r="189" spans="1:6" ht="251.25" customHeight="1">
      <c r="A189" s="244" t="s">
        <v>206</v>
      </c>
      <c r="B189" s="125" t="s">
        <v>334</v>
      </c>
      <c r="C189" s="70" t="s">
        <v>21</v>
      </c>
      <c r="D189" s="41">
        <v>8</v>
      </c>
      <c r="E189" s="42"/>
      <c r="F189" s="43">
        <f>D189*E189</f>
        <v>0</v>
      </c>
    </row>
    <row r="190" spans="1:6">
      <c r="A190" s="240"/>
      <c r="B190" s="300"/>
      <c r="C190" s="301"/>
      <c r="D190" s="301"/>
      <c r="E190" s="301"/>
      <c r="F190" s="243"/>
    </row>
    <row r="191" spans="1:6" ht="342.75" customHeight="1">
      <c r="A191" s="244" t="s">
        <v>207</v>
      </c>
      <c r="B191" s="125" t="s">
        <v>335</v>
      </c>
      <c r="C191" s="70" t="s">
        <v>208</v>
      </c>
      <c r="D191" s="41">
        <v>17.5</v>
      </c>
      <c r="E191" s="42"/>
      <c r="F191" s="43">
        <f>D191*E191</f>
        <v>0</v>
      </c>
    </row>
    <row r="192" spans="1:6">
      <c r="A192" s="240"/>
      <c r="B192" s="302"/>
      <c r="C192" s="303"/>
      <c r="D192" s="303"/>
      <c r="E192" s="303"/>
      <c r="F192" s="243"/>
    </row>
    <row r="193" spans="1:6" ht="165">
      <c r="A193" s="244" t="s">
        <v>209</v>
      </c>
      <c r="B193" s="125" t="s">
        <v>336</v>
      </c>
      <c r="C193" s="70" t="s">
        <v>31</v>
      </c>
      <c r="D193" s="41">
        <v>1</v>
      </c>
      <c r="E193" s="42"/>
      <c r="F193" s="43">
        <f>D193*E193</f>
        <v>0</v>
      </c>
    </row>
    <row r="194" spans="1:6">
      <c r="A194" s="240"/>
      <c r="B194" s="302"/>
      <c r="C194" s="303"/>
      <c r="D194" s="303"/>
      <c r="E194" s="303"/>
      <c r="F194" s="243"/>
    </row>
    <row r="195" spans="1:6" ht="90.75" thickBot="1">
      <c r="A195" s="272" t="s">
        <v>210</v>
      </c>
      <c r="B195" s="159" t="s">
        <v>337</v>
      </c>
      <c r="C195" s="73" t="s">
        <v>208</v>
      </c>
      <c r="D195" s="64">
        <v>18</v>
      </c>
      <c r="E195" s="65"/>
      <c r="F195" s="66">
        <f>D195*E195</f>
        <v>0</v>
      </c>
    </row>
    <row r="196" spans="1:6" ht="15.75" thickBot="1">
      <c r="A196" s="511" t="s">
        <v>176</v>
      </c>
      <c r="B196" s="512"/>
      <c r="C196" s="512"/>
      <c r="D196" s="512"/>
      <c r="E196" s="513"/>
      <c r="F196" s="296">
        <f>SUM(F175:F195)</f>
        <v>0</v>
      </c>
    </row>
    <row r="197" spans="1:6" ht="15.75" thickBot="1">
      <c r="A197" s="155"/>
      <c r="B197" s="231"/>
      <c r="C197" s="103"/>
      <c r="D197" s="103"/>
      <c r="E197" s="103"/>
      <c r="F197" s="156"/>
    </row>
    <row r="198" spans="1:6" ht="15.75" thickBot="1">
      <c r="A198" s="433" t="s">
        <v>167</v>
      </c>
      <c r="B198" s="434"/>
      <c r="C198" s="434"/>
      <c r="D198" s="434"/>
      <c r="E198" s="434"/>
      <c r="F198" s="467"/>
    </row>
    <row r="199" spans="1:6" ht="45.75" customHeight="1">
      <c r="A199" s="514" t="s">
        <v>195</v>
      </c>
      <c r="B199" s="514"/>
      <c r="C199" s="514"/>
      <c r="D199" s="514"/>
      <c r="E199" s="514"/>
      <c r="F199" s="514"/>
    </row>
    <row r="200" spans="1:6" ht="38.25">
      <c r="A200" s="245" t="s">
        <v>106</v>
      </c>
      <c r="B200" s="246" t="s">
        <v>0</v>
      </c>
      <c r="C200" s="247" t="s">
        <v>1</v>
      </c>
      <c r="D200" s="248" t="s">
        <v>2</v>
      </c>
      <c r="E200" s="249" t="s">
        <v>289</v>
      </c>
      <c r="F200" s="248" t="s">
        <v>3</v>
      </c>
    </row>
    <row r="201" spans="1:6" ht="261.75" customHeight="1">
      <c r="A201" s="244" t="s">
        <v>98</v>
      </c>
      <c r="B201" s="106" t="s">
        <v>338</v>
      </c>
      <c r="C201" s="40" t="s">
        <v>205</v>
      </c>
      <c r="D201" s="107">
        <v>1</v>
      </c>
      <c r="E201" s="108"/>
      <c r="F201" s="75">
        <f>D201*E201</f>
        <v>0</v>
      </c>
    </row>
    <row r="202" spans="1:6">
      <c r="A202" s="240"/>
      <c r="B202" s="241"/>
      <c r="C202" s="242"/>
      <c r="D202" s="242"/>
      <c r="E202" s="242"/>
      <c r="F202" s="243"/>
    </row>
    <row r="203" spans="1:6" ht="60">
      <c r="A203" s="244" t="s">
        <v>99</v>
      </c>
      <c r="B203" s="82" t="s">
        <v>339</v>
      </c>
      <c r="C203" s="70" t="s">
        <v>166</v>
      </c>
      <c r="D203" s="68">
        <v>10</v>
      </c>
      <c r="E203" s="42"/>
      <c r="F203" s="69">
        <f>D203*E203</f>
        <v>0</v>
      </c>
    </row>
    <row r="204" spans="1:6">
      <c r="A204" s="240"/>
      <c r="B204" s="241"/>
      <c r="C204" s="242"/>
      <c r="D204" s="242"/>
      <c r="E204" s="242"/>
      <c r="F204" s="243"/>
    </row>
    <row r="205" spans="1:6" ht="60">
      <c r="A205" s="244" t="s">
        <v>100</v>
      </c>
      <c r="B205" s="82" t="s">
        <v>211</v>
      </c>
      <c r="C205" s="40" t="s">
        <v>205</v>
      </c>
      <c r="D205" s="107">
        <v>1</v>
      </c>
      <c r="E205" s="108"/>
      <c r="F205" s="75">
        <f>D205*E205</f>
        <v>0</v>
      </c>
    </row>
    <row r="206" spans="1:6">
      <c r="A206" s="240"/>
      <c r="B206" s="241"/>
      <c r="C206" s="242"/>
      <c r="D206" s="242"/>
      <c r="E206" s="242"/>
      <c r="F206" s="243"/>
    </row>
    <row r="207" spans="1:6" ht="30">
      <c r="A207" s="244" t="s">
        <v>101</v>
      </c>
      <c r="B207" s="82" t="s">
        <v>212</v>
      </c>
      <c r="C207" s="40" t="s">
        <v>133</v>
      </c>
      <c r="D207" s="109">
        <v>20</v>
      </c>
      <c r="E207" s="108"/>
      <c r="F207" s="75">
        <f>D207*E207</f>
        <v>0</v>
      </c>
    </row>
    <row r="208" spans="1:6">
      <c r="A208" s="240"/>
      <c r="B208" s="241"/>
      <c r="C208" s="242"/>
      <c r="D208" s="242"/>
      <c r="E208" s="242"/>
      <c r="F208" s="243"/>
    </row>
    <row r="209" spans="1:6" ht="45.75" thickBot="1">
      <c r="A209" s="272" t="s">
        <v>102</v>
      </c>
      <c r="B209" s="85" t="s">
        <v>213</v>
      </c>
      <c r="C209" s="63" t="s">
        <v>31</v>
      </c>
      <c r="D209" s="111">
        <v>2</v>
      </c>
      <c r="E209" s="112"/>
      <c r="F209" s="110">
        <f>D209*E209</f>
        <v>0</v>
      </c>
    </row>
    <row r="210" spans="1:6" ht="15.75" thickBot="1">
      <c r="A210" s="511" t="s">
        <v>174</v>
      </c>
      <c r="B210" s="512"/>
      <c r="C210" s="512"/>
      <c r="D210" s="512"/>
      <c r="E210" s="513"/>
      <c r="F210" s="291">
        <f>SUM(F201:F209)</f>
        <v>0</v>
      </c>
    </row>
    <row r="211" spans="1:6" ht="15.75" thickBot="1"/>
    <row r="212" spans="1:6" ht="15.75" thickBot="1">
      <c r="B212" s="515" t="s">
        <v>214</v>
      </c>
      <c r="C212" s="516"/>
      <c r="D212" s="516"/>
      <c r="E212" s="516"/>
      <c r="F212" s="517"/>
    </row>
    <row r="213" spans="1:6">
      <c r="B213" s="507" t="str">
        <f>A132</f>
        <v>1. PRIPREMNO ZAVRŠNI RADOVI UKUPNO</v>
      </c>
      <c r="C213" s="508"/>
      <c r="D213" s="508"/>
      <c r="E213" s="509">
        <f>F132</f>
        <v>0</v>
      </c>
      <c r="F213" s="510"/>
    </row>
    <row r="214" spans="1:6">
      <c r="B214" s="499" t="str">
        <f>A151</f>
        <v>2. ZEMLJANI RADOVI UKUPNO</v>
      </c>
      <c r="C214" s="500"/>
      <c r="D214" s="500"/>
      <c r="E214" s="501">
        <f>F151</f>
        <v>0</v>
      </c>
      <c r="F214" s="502"/>
    </row>
    <row r="215" spans="1:6">
      <c r="B215" s="499" t="str">
        <f>A158</f>
        <v>3. TESARSKI RADOVI UKUPNO</v>
      </c>
      <c r="C215" s="500"/>
      <c r="D215" s="500"/>
      <c r="E215" s="501">
        <f>F158</f>
        <v>0</v>
      </c>
      <c r="F215" s="502"/>
    </row>
    <row r="216" spans="1:6">
      <c r="B216" s="499" t="str">
        <f>A169</f>
        <v>4. BETONSKI I ARMIRANO-BETONSKI RADOVI UKUPNO</v>
      </c>
      <c r="C216" s="500"/>
      <c r="D216" s="500"/>
      <c r="E216" s="501">
        <f>F169</f>
        <v>0</v>
      </c>
      <c r="F216" s="502"/>
    </row>
    <row r="217" spans="1:6">
      <c r="B217" s="499" t="str">
        <f>A196</f>
        <v>5. MONTAŽNI RADOVI UKUPNO</v>
      </c>
      <c r="C217" s="500"/>
      <c r="D217" s="500"/>
      <c r="E217" s="501">
        <f>F196</f>
        <v>0</v>
      </c>
      <c r="F217" s="502"/>
    </row>
    <row r="218" spans="1:6" ht="15.75" thickBot="1">
      <c r="B218" s="503" t="str">
        <f>A210</f>
        <v>6. OSTALI RADOVI UKUPNO</v>
      </c>
      <c r="C218" s="504"/>
      <c r="D218" s="504"/>
      <c r="E218" s="505">
        <f>F210</f>
        <v>0</v>
      </c>
      <c r="F218" s="506"/>
    </row>
    <row r="219" spans="1:6" ht="15.75" thickBot="1">
      <c r="B219" s="480" t="s">
        <v>215</v>
      </c>
      <c r="C219" s="481"/>
      <c r="D219" s="481"/>
      <c r="E219" s="482">
        <f>SUM(E213:F218)</f>
        <v>0</v>
      </c>
      <c r="F219" s="483"/>
    </row>
    <row r="221" spans="1:6" ht="15.75" thickBot="1"/>
    <row r="222" spans="1:6" ht="15.75" thickBot="1">
      <c r="B222" s="484" t="s">
        <v>218</v>
      </c>
      <c r="C222" s="485"/>
      <c r="D222" s="485"/>
      <c r="E222" s="486"/>
    </row>
    <row r="223" spans="1:6">
      <c r="B223" s="491" t="s">
        <v>125</v>
      </c>
      <c r="C223" s="492"/>
      <c r="D223" s="487">
        <f>E109</f>
        <v>0</v>
      </c>
      <c r="E223" s="488"/>
    </row>
    <row r="224" spans="1:6">
      <c r="B224" s="493" t="s">
        <v>178</v>
      </c>
      <c r="C224" s="494"/>
      <c r="D224" s="489">
        <f>E219</f>
        <v>0</v>
      </c>
      <c r="E224" s="490"/>
    </row>
    <row r="225" spans="2:5">
      <c r="B225" s="495" t="s">
        <v>216</v>
      </c>
      <c r="C225" s="496"/>
      <c r="D225" s="497">
        <f>SUM(D223:E224)</f>
        <v>0</v>
      </c>
      <c r="E225" s="498"/>
    </row>
    <row r="226" spans="2:5" ht="15.75" thickBot="1">
      <c r="B226" s="474" t="s">
        <v>104</v>
      </c>
      <c r="C226" s="475"/>
      <c r="D226" s="472">
        <f>D225*0.25</f>
        <v>0</v>
      </c>
      <c r="E226" s="473"/>
    </row>
    <row r="227" spans="2:5" ht="15.75" thickBot="1">
      <c r="B227" s="476" t="s">
        <v>217</v>
      </c>
      <c r="C227" s="477"/>
      <c r="D227" s="478">
        <f>D225+D226</f>
        <v>0</v>
      </c>
      <c r="E227" s="479"/>
    </row>
  </sheetData>
  <sheetProtection algorithmName="SHA-512" hashValue="1OId3iq3HEcYjYPdhgaEb+soqy3+oSjYHcUy15d+mFaBezVPAMxzNM+Fqavqz8TIOXTwjR3Ix08ey3LOMWemEA==" saltValue="AR3HjALeX6h/oVY1IyVE0Q==" spinCount="100000" sheet="1" objects="1" scenarios="1"/>
  <mergeCells count="89">
    <mergeCell ref="A116:F116"/>
    <mergeCell ref="B102:F102"/>
    <mergeCell ref="B109:D109"/>
    <mergeCell ref="E109:F109"/>
    <mergeCell ref="A112:F112"/>
    <mergeCell ref="A113:F113"/>
    <mergeCell ref="A114:F114"/>
    <mergeCell ref="E103:F103"/>
    <mergeCell ref="E104:F104"/>
    <mergeCell ref="E105:F105"/>
    <mergeCell ref="E106:F106"/>
    <mergeCell ref="E107:F107"/>
    <mergeCell ref="E108:F108"/>
    <mergeCell ref="B103:D103"/>
    <mergeCell ref="B104:D104"/>
    <mergeCell ref="B105:D105"/>
    <mergeCell ref="B106:D106"/>
    <mergeCell ref="B107:D107"/>
    <mergeCell ref="B108:D108"/>
    <mergeCell ref="A84:E84"/>
    <mergeCell ref="A86:F86"/>
    <mergeCell ref="A87:F87"/>
    <mergeCell ref="A89:A91"/>
    <mergeCell ref="A100:E100"/>
    <mergeCell ref="A76:A77"/>
    <mergeCell ref="A49:A50"/>
    <mergeCell ref="A53:E53"/>
    <mergeCell ref="A55:F55"/>
    <mergeCell ref="A56:F58"/>
    <mergeCell ref="A62:E62"/>
    <mergeCell ref="A64:F64"/>
    <mergeCell ref="A65:F65"/>
    <mergeCell ref="A70:E70"/>
    <mergeCell ref="A72:F72"/>
    <mergeCell ref="A73:F73"/>
    <mergeCell ref="A74:F74"/>
    <mergeCell ref="A30:E30"/>
    <mergeCell ref="A32:F32"/>
    <mergeCell ref="A33:F35"/>
    <mergeCell ref="A37:A41"/>
    <mergeCell ref="A1:F1"/>
    <mergeCell ref="A5:F5"/>
    <mergeCell ref="A6:F6"/>
    <mergeCell ref="A20:A21"/>
    <mergeCell ref="A3:F3"/>
    <mergeCell ref="A158:E158"/>
    <mergeCell ref="A160:F160"/>
    <mergeCell ref="A161:F161"/>
    <mergeCell ref="A169:E169"/>
    <mergeCell ref="A132:E132"/>
    <mergeCell ref="A134:F134"/>
    <mergeCell ref="A151:E151"/>
    <mergeCell ref="A153:F153"/>
    <mergeCell ref="A154:F154"/>
    <mergeCell ref="A171:F171"/>
    <mergeCell ref="A172:F172"/>
    <mergeCell ref="A174:A175"/>
    <mergeCell ref="A177:A178"/>
    <mergeCell ref="A180:A182"/>
    <mergeCell ref="A196:E196"/>
    <mergeCell ref="A198:F198"/>
    <mergeCell ref="A199:F199"/>
    <mergeCell ref="A210:E210"/>
    <mergeCell ref="B212:F212"/>
    <mergeCell ref="B213:D213"/>
    <mergeCell ref="E213:F213"/>
    <mergeCell ref="B214:D214"/>
    <mergeCell ref="E214:F214"/>
    <mergeCell ref="B215:D215"/>
    <mergeCell ref="E215:F215"/>
    <mergeCell ref="B216:D216"/>
    <mergeCell ref="E216:F216"/>
    <mergeCell ref="B217:D217"/>
    <mergeCell ref="E217:F217"/>
    <mergeCell ref="B218:D218"/>
    <mergeCell ref="E218:F218"/>
    <mergeCell ref="D226:E226"/>
    <mergeCell ref="B226:C226"/>
    <mergeCell ref="B227:C227"/>
    <mergeCell ref="D227:E227"/>
    <mergeCell ref="B219:D219"/>
    <mergeCell ref="E219:F219"/>
    <mergeCell ref="B222:E222"/>
    <mergeCell ref="D223:E223"/>
    <mergeCell ref="D224:E224"/>
    <mergeCell ref="B223:C223"/>
    <mergeCell ref="B224:C224"/>
    <mergeCell ref="B225:C225"/>
    <mergeCell ref="D225:E225"/>
  </mergeCells>
  <pageMargins left="0.51181102362204722" right="0.51181102362204722" top="0.55118110236220474" bottom="0.55118110236220474" header="0.31496062992125984" footer="0.31496062992125984"/>
  <pageSetup paperSize="9" orientation="portrait" verticalDpi="0" r:id="rId1"/>
  <ignoredErrors>
    <ignoredError sqref="D22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64" workbookViewId="0">
      <selection activeCell="B81" sqref="B81:D81"/>
    </sheetView>
  </sheetViews>
  <sheetFormatPr defaultRowHeight="15"/>
  <cols>
    <col min="1" max="1" width="4.42578125" customWidth="1"/>
    <col min="2" max="2" width="43.140625" customWidth="1"/>
    <col min="3" max="3" width="6.7109375" customWidth="1"/>
    <col min="4" max="4" width="9.42578125" customWidth="1"/>
    <col min="5" max="5" width="12.140625" customWidth="1"/>
    <col min="6" max="6" width="14.28515625" customWidth="1"/>
  </cols>
  <sheetData>
    <row r="1" spans="1:6" ht="18.75">
      <c r="A1" s="539" t="s">
        <v>259</v>
      </c>
      <c r="B1" s="539"/>
      <c r="C1" s="539"/>
      <c r="D1" s="539"/>
      <c r="E1" s="539"/>
      <c r="F1" s="539"/>
    </row>
    <row r="3" spans="1:6" ht="36" customHeight="1">
      <c r="A3" s="429" t="s">
        <v>287</v>
      </c>
      <c r="B3" s="429"/>
      <c r="C3" s="429"/>
      <c r="D3" s="429"/>
      <c r="E3" s="429"/>
      <c r="F3" s="429"/>
    </row>
    <row r="4" spans="1:6" ht="15.75" thickBot="1">
      <c r="A4" s="81"/>
      <c r="B4" s="81"/>
      <c r="C4" s="81"/>
      <c r="D4" s="81"/>
      <c r="E4" s="81"/>
      <c r="F4" s="81"/>
    </row>
    <row r="5" spans="1:6" ht="15.75" thickBot="1">
      <c r="A5" s="433" t="s">
        <v>219</v>
      </c>
      <c r="B5" s="434"/>
      <c r="C5" s="434"/>
      <c r="D5" s="434"/>
      <c r="E5" s="434"/>
      <c r="F5" s="467"/>
    </row>
    <row r="6" spans="1:6" ht="38.25">
      <c r="A6" s="319" t="s">
        <v>106</v>
      </c>
      <c r="B6" s="320" t="s">
        <v>0</v>
      </c>
      <c r="C6" s="321" t="s">
        <v>1</v>
      </c>
      <c r="D6" s="322" t="s">
        <v>2</v>
      </c>
      <c r="E6" s="259" t="s">
        <v>289</v>
      </c>
      <c r="F6" s="323" t="s">
        <v>3</v>
      </c>
    </row>
    <row r="7" spans="1:6" ht="45">
      <c r="A7" s="304" t="s">
        <v>5</v>
      </c>
      <c r="B7" s="121" t="s">
        <v>223</v>
      </c>
      <c r="C7" s="133" t="s">
        <v>37</v>
      </c>
      <c r="D7" s="133">
        <v>16</v>
      </c>
      <c r="E7" s="134"/>
      <c r="F7" s="131">
        <f>D7*E7</f>
        <v>0</v>
      </c>
    </row>
    <row r="8" spans="1:6">
      <c r="A8" s="305"/>
      <c r="B8" s="307"/>
      <c r="C8" s="308"/>
      <c r="D8" s="308"/>
      <c r="E8" s="309"/>
      <c r="F8" s="310"/>
    </row>
    <row r="9" spans="1:6" ht="45">
      <c r="A9" s="305" t="s">
        <v>8</v>
      </c>
      <c r="B9" s="114" t="s">
        <v>224</v>
      </c>
      <c r="C9" s="135" t="s">
        <v>163</v>
      </c>
      <c r="D9" s="135">
        <v>230</v>
      </c>
      <c r="E9" s="136"/>
      <c r="F9" s="132">
        <f>D9*E9</f>
        <v>0</v>
      </c>
    </row>
    <row r="10" spans="1:6">
      <c r="A10" s="305"/>
      <c r="B10" s="311"/>
      <c r="C10" s="312"/>
      <c r="D10" s="313"/>
      <c r="E10" s="309"/>
      <c r="F10" s="310"/>
    </row>
    <row r="11" spans="1:6" ht="30">
      <c r="A11" s="305" t="s">
        <v>11</v>
      </c>
      <c r="B11" s="115" t="s">
        <v>225</v>
      </c>
      <c r="C11" s="135" t="s">
        <v>163</v>
      </c>
      <c r="D11" s="135">
        <v>250</v>
      </c>
      <c r="E11" s="136"/>
      <c r="F11" s="132">
        <f>D11*E11</f>
        <v>0</v>
      </c>
    </row>
    <row r="12" spans="1:6">
      <c r="A12" s="305"/>
      <c r="B12" s="314"/>
      <c r="C12" s="315"/>
      <c r="D12" s="315"/>
      <c r="E12" s="316"/>
      <c r="F12" s="310"/>
    </row>
    <row r="13" spans="1:6" ht="30">
      <c r="A13" s="305" t="s">
        <v>14</v>
      </c>
      <c r="B13" s="115" t="s">
        <v>226</v>
      </c>
      <c r="C13" s="135" t="s">
        <v>163</v>
      </c>
      <c r="D13" s="135">
        <v>25</v>
      </c>
      <c r="E13" s="136"/>
      <c r="F13" s="132">
        <f>D13*E13</f>
        <v>0</v>
      </c>
    </row>
    <row r="14" spans="1:6">
      <c r="A14" s="305"/>
      <c r="B14" s="317"/>
      <c r="C14" s="308"/>
      <c r="D14" s="313"/>
      <c r="E14" s="309"/>
      <c r="F14" s="310"/>
    </row>
    <row r="15" spans="1:6" ht="30">
      <c r="A15" s="305" t="s">
        <v>16</v>
      </c>
      <c r="B15" s="116" t="s">
        <v>220</v>
      </c>
      <c r="C15" s="130" t="s">
        <v>163</v>
      </c>
      <c r="D15" s="130">
        <v>200</v>
      </c>
      <c r="E15" s="139"/>
      <c r="F15" s="132">
        <f>D15*E15</f>
        <v>0</v>
      </c>
    </row>
    <row r="16" spans="1:6">
      <c r="A16" s="305"/>
      <c r="B16" s="317"/>
      <c r="C16" s="308"/>
      <c r="D16" s="308"/>
      <c r="E16" s="309"/>
      <c r="F16" s="310"/>
    </row>
    <row r="17" spans="1:6" ht="30.75" thickBot="1">
      <c r="A17" s="306" t="s">
        <v>18</v>
      </c>
      <c r="B17" s="118" t="s">
        <v>221</v>
      </c>
      <c r="C17" s="140" t="s">
        <v>222</v>
      </c>
      <c r="D17" s="140">
        <v>200</v>
      </c>
      <c r="E17" s="141"/>
      <c r="F17" s="131">
        <f>D17*E17</f>
        <v>0</v>
      </c>
    </row>
    <row r="18" spans="1:6" ht="15.75" thickBot="1">
      <c r="A18" s="524" t="s">
        <v>227</v>
      </c>
      <c r="B18" s="525"/>
      <c r="C18" s="525"/>
      <c r="D18" s="525"/>
      <c r="E18" s="525"/>
      <c r="F18" s="318">
        <f>SUM(F7:F17)</f>
        <v>0</v>
      </c>
    </row>
    <row r="19" spans="1:6" ht="15.75" thickBot="1">
      <c r="A19" s="120"/>
      <c r="B19" s="57"/>
      <c r="C19" s="57"/>
      <c r="D19" s="57"/>
      <c r="E19" s="57"/>
      <c r="F19" s="58"/>
    </row>
    <row r="20" spans="1:6" ht="15.75" thickBot="1">
      <c r="A20" s="573" t="s">
        <v>228</v>
      </c>
      <c r="B20" s="574"/>
      <c r="C20" s="574"/>
      <c r="D20" s="574"/>
      <c r="E20" s="574"/>
      <c r="F20" s="575"/>
    </row>
    <row r="21" spans="1:6" ht="38.25">
      <c r="A21" s="319" t="s">
        <v>106</v>
      </c>
      <c r="B21" s="320" t="s">
        <v>0</v>
      </c>
      <c r="C21" s="321" t="s">
        <v>1</v>
      </c>
      <c r="D21" s="322" t="s">
        <v>2</v>
      </c>
      <c r="E21" s="259" t="s">
        <v>289</v>
      </c>
      <c r="F21" s="323" t="s">
        <v>3</v>
      </c>
    </row>
    <row r="22" spans="1:6" ht="60">
      <c r="A22" s="576" t="s">
        <v>34</v>
      </c>
      <c r="B22" s="142" t="s">
        <v>235</v>
      </c>
      <c r="C22" s="122"/>
      <c r="D22" s="122"/>
      <c r="E22" s="119"/>
      <c r="F22" s="143"/>
    </row>
    <row r="23" spans="1:6">
      <c r="A23" s="577"/>
      <c r="B23" s="123" t="s">
        <v>229</v>
      </c>
      <c r="C23" s="113" t="s">
        <v>37</v>
      </c>
      <c r="D23" s="113">
        <v>64</v>
      </c>
      <c r="E23" s="117"/>
      <c r="F23" s="128">
        <f>D23*E23</f>
        <v>0</v>
      </c>
    </row>
    <row r="24" spans="1:6">
      <c r="A24" s="324"/>
      <c r="B24" s="325"/>
      <c r="C24" s="326"/>
      <c r="D24" s="327"/>
      <c r="E24" s="328"/>
      <c r="F24" s="329"/>
    </row>
    <row r="25" spans="1:6" ht="92.25" customHeight="1">
      <c r="A25" s="324" t="s">
        <v>38</v>
      </c>
      <c r="B25" s="124" t="s">
        <v>340</v>
      </c>
      <c r="C25" s="129" t="s">
        <v>31</v>
      </c>
      <c r="D25" s="130">
        <v>5</v>
      </c>
      <c r="E25" s="139"/>
      <c r="F25" s="132">
        <f>D25*E25</f>
        <v>0</v>
      </c>
    </row>
    <row r="26" spans="1:6">
      <c r="A26" s="324"/>
      <c r="B26" s="330"/>
      <c r="C26" s="331"/>
      <c r="D26" s="331"/>
      <c r="E26" s="328"/>
      <c r="F26" s="332"/>
    </row>
    <row r="27" spans="1:6" ht="90">
      <c r="A27" s="324" t="s">
        <v>41</v>
      </c>
      <c r="B27" s="124" t="s">
        <v>341</v>
      </c>
      <c r="C27" s="130" t="s">
        <v>31</v>
      </c>
      <c r="D27" s="130">
        <v>1</v>
      </c>
      <c r="E27" s="139"/>
      <c r="F27" s="132">
        <f>D27*E27</f>
        <v>0</v>
      </c>
    </row>
    <row r="28" spans="1:6">
      <c r="A28" s="324"/>
      <c r="B28" s="330"/>
      <c r="C28" s="333"/>
      <c r="D28" s="333"/>
      <c r="E28" s="334"/>
      <c r="F28" s="332"/>
    </row>
    <row r="29" spans="1:6" ht="90">
      <c r="A29" s="324" t="s">
        <v>43</v>
      </c>
      <c r="B29" s="124" t="s">
        <v>342</v>
      </c>
      <c r="C29" s="130" t="s">
        <v>31</v>
      </c>
      <c r="D29" s="130">
        <v>9</v>
      </c>
      <c r="E29" s="139"/>
      <c r="F29" s="132">
        <f>D29*E29</f>
        <v>0</v>
      </c>
    </row>
    <row r="30" spans="1:6">
      <c r="A30" s="324"/>
      <c r="B30" s="335"/>
      <c r="C30" s="333"/>
      <c r="D30" s="333"/>
      <c r="E30" s="334"/>
      <c r="F30" s="332"/>
    </row>
    <row r="31" spans="1:6" ht="45">
      <c r="A31" s="324" t="s">
        <v>46</v>
      </c>
      <c r="B31" s="124" t="s">
        <v>230</v>
      </c>
      <c r="C31" s="130" t="s">
        <v>37</v>
      </c>
      <c r="D31" s="130">
        <v>16</v>
      </c>
      <c r="E31" s="139"/>
      <c r="F31" s="132">
        <f>D31*E31</f>
        <v>0</v>
      </c>
    </row>
    <row r="32" spans="1:6">
      <c r="A32" s="324"/>
      <c r="B32" s="335"/>
      <c r="C32" s="333"/>
      <c r="D32" s="333"/>
      <c r="E32" s="334"/>
      <c r="F32" s="332"/>
    </row>
    <row r="33" spans="1:6" ht="90">
      <c r="A33" s="324" t="s">
        <v>50</v>
      </c>
      <c r="B33" s="124" t="s">
        <v>231</v>
      </c>
      <c r="C33" s="130" t="s">
        <v>37</v>
      </c>
      <c r="D33" s="130">
        <v>48</v>
      </c>
      <c r="E33" s="139"/>
      <c r="F33" s="132">
        <f>D33*E33</f>
        <v>0</v>
      </c>
    </row>
    <row r="34" spans="1:6">
      <c r="A34" s="324"/>
      <c r="B34" s="335"/>
      <c r="C34" s="333"/>
      <c r="D34" s="333"/>
      <c r="E34" s="334"/>
      <c r="F34" s="332"/>
    </row>
    <row r="35" spans="1:6" ht="45">
      <c r="A35" s="324" t="s">
        <v>52</v>
      </c>
      <c r="B35" s="126" t="s">
        <v>236</v>
      </c>
      <c r="C35" s="135" t="s">
        <v>163</v>
      </c>
      <c r="D35" s="135">
        <v>230</v>
      </c>
      <c r="E35" s="139"/>
      <c r="F35" s="132">
        <f>D35*E35</f>
        <v>0</v>
      </c>
    </row>
    <row r="36" spans="1:6">
      <c r="A36" s="324"/>
      <c r="B36" s="335"/>
      <c r="C36" s="333"/>
      <c r="D36" s="333"/>
      <c r="E36" s="334"/>
      <c r="F36" s="332"/>
    </row>
    <row r="37" spans="1:6" ht="45">
      <c r="A37" s="324" t="s">
        <v>54</v>
      </c>
      <c r="B37" s="126" t="s">
        <v>237</v>
      </c>
      <c r="C37" s="135" t="s">
        <v>163</v>
      </c>
      <c r="D37" s="135">
        <v>250</v>
      </c>
      <c r="E37" s="136"/>
      <c r="F37" s="132">
        <f>D37*E37</f>
        <v>0</v>
      </c>
    </row>
    <row r="38" spans="1:6">
      <c r="A38" s="324"/>
      <c r="B38" s="337"/>
      <c r="C38" s="338"/>
      <c r="D38" s="339"/>
      <c r="E38" s="334"/>
      <c r="F38" s="332"/>
    </row>
    <row r="39" spans="1:6" ht="60">
      <c r="A39" s="324" t="s">
        <v>56</v>
      </c>
      <c r="B39" s="126" t="s">
        <v>238</v>
      </c>
      <c r="C39" s="135" t="s">
        <v>163</v>
      </c>
      <c r="D39" s="135">
        <v>25</v>
      </c>
      <c r="E39" s="136"/>
      <c r="F39" s="132">
        <f>D39*E39</f>
        <v>0</v>
      </c>
    </row>
    <row r="40" spans="1:6">
      <c r="A40" s="324"/>
      <c r="B40" s="337"/>
      <c r="C40" s="338"/>
      <c r="D40" s="339"/>
      <c r="E40" s="334"/>
      <c r="F40" s="332"/>
    </row>
    <row r="41" spans="1:6" ht="45">
      <c r="A41" s="336" t="s">
        <v>58</v>
      </c>
      <c r="B41" s="126" t="s">
        <v>232</v>
      </c>
      <c r="C41" s="135" t="s">
        <v>163</v>
      </c>
      <c r="D41" s="135">
        <v>200</v>
      </c>
      <c r="E41" s="136"/>
      <c r="F41" s="132">
        <f>D41*E41</f>
        <v>0</v>
      </c>
    </row>
    <row r="42" spans="1:6">
      <c r="A42" s="324"/>
      <c r="B42" s="337"/>
      <c r="C42" s="338"/>
      <c r="D42" s="339"/>
      <c r="E42" s="334"/>
      <c r="F42" s="332"/>
    </row>
    <row r="43" spans="1:6" ht="30">
      <c r="A43" s="324" t="s">
        <v>60</v>
      </c>
      <c r="B43" s="127" t="s">
        <v>233</v>
      </c>
      <c r="C43" s="130" t="s">
        <v>222</v>
      </c>
      <c r="D43" s="130">
        <v>200</v>
      </c>
      <c r="E43" s="139"/>
      <c r="F43" s="132">
        <f>D43*E43</f>
        <v>0</v>
      </c>
    </row>
    <row r="44" spans="1:6">
      <c r="A44" s="324"/>
      <c r="B44" s="330"/>
      <c r="C44" s="333"/>
      <c r="D44" s="339"/>
      <c r="E44" s="334"/>
      <c r="F44" s="332"/>
    </row>
    <row r="45" spans="1:6" ht="60">
      <c r="A45" s="324" t="s">
        <v>63</v>
      </c>
      <c r="B45" s="126" t="s">
        <v>239</v>
      </c>
      <c r="C45" s="135" t="s">
        <v>21</v>
      </c>
      <c r="D45" s="135">
        <v>200</v>
      </c>
      <c r="E45" s="136"/>
      <c r="F45" s="132">
        <f>D45*E45</f>
        <v>0</v>
      </c>
    </row>
    <row r="46" spans="1:6">
      <c r="A46" s="324"/>
      <c r="B46" s="330"/>
      <c r="C46" s="333"/>
      <c r="D46" s="339"/>
      <c r="E46" s="334"/>
      <c r="F46" s="332"/>
    </row>
    <row r="47" spans="1:6" ht="30.75" thickBot="1">
      <c r="A47" s="324" t="s">
        <v>64</v>
      </c>
      <c r="B47" s="124" t="s">
        <v>234</v>
      </c>
      <c r="C47" s="137" t="s">
        <v>205</v>
      </c>
      <c r="D47" s="138">
        <v>1</v>
      </c>
      <c r="E47" s="139"/>
      <c r="F47" s="132">
        <f>D47*E47</f>
        <v>0</v>
      </c>
    </row>
    <row r="48" spans="1:6" ht="15.75" thickBot="1">
      <c r="A48" s="578" t="s">
        <v>240</v>
      </c>
      <c r="B48" s="579"/>
      <c r="C48" s="579"/>
      <c r="D48" s="579"/>
      <c r="E48" s="579"/>
      <c r="F48" s="340">
        <f>SUM(F22:F47)</f>
        <v>0</v>
      </c>
    </row>
    <row r="49" spans="1:6" ht="15.75" thickBot="1">
      <c r="A49" s="120"/>
      <c r="B49" s="57"/>
      <c r="C49" s="57"/>
      <c r="D49" s="57"/>
      <c r="E49" s="57"/>
      <c r="F49" s="58"/>
    </row>
    <row r="50" spans="1:6" ht="15.75" thickBot="1">
      <c r="A50" s="573" t="s">
        <v>246</v>
      </c>
      <c r="B50" s="574"/>
      <c r="C50" s="574"/>
      <c r="D50" s="574"/>
      <c r="E50" s="574"/>
      <c r="F50" s="575"/>
    </row>
    <row r="51" spans="1:6" ht="38.25">
      <c r="A51" s="319" t="s">
        <v>106</v>
      </c>
      <c r="B51" s="320" t="s">
        <v>0</v>
      </c>
      <c r="C51" s="321" t="s">
        <v>1</v>
      </c>
      <c r="D51" s="322" t="s">
        <v>2</v>
      </c>
      <c r="E51" s="259" t="s">
        <v>289</v>
      </c>
      <c r="F51" s="323" t="s">
        <v>3</v>
      </c>
    </row>
    <row r="52" spans="1:6" ht="45">
      <c r="A52" s="341" t="s">
        <v>66</v>
      </c>
      <c r="B52" s="151" t="s">
        <v>343</v>
      </c>
      <c r="C52" s="152" t="s">
        <v>222</v>
      </c>
      <c r="D52" s="152">
        <v>4</v>
      </c>
      <c r="E52" s="153"/>
      <c r="F52" s="154">
        <f>D52*E52</f>
        <v>0</v>
      </c>
    </row>
    <row r="53" spans="1:6">
      <c r="A53" s="342"/>
      <c r="B53" s="343"/>
      <c r="C53" s="344"/>
      <c r="D53" s="345"/>
      <c r="E53" s="346"/>
      <c r="F53" s="347"/>
    </row>
    <row r="54" spans="1:6" ht="30.75" thickBot="1">
      <c r="A54" s="324" t="s">
        <v>67</v>
      </c>
      <c r="B54" s="126" t="s">
        <v>241</v>
      </c>
      <c r="C54" s="135" t="s">
        <v>163</v>
      </c>
      <c r="D54" s="135">
        <v>230</v>
      </c>
      <c r="E54" s="136"/>
      <c r="F54" s="149">
        <f>D54*E54</f>
        <v>0</v>
      </c>
    </row>
    <row r="55" spans="1:6" ht="15.75" thickBot="1">
      <c r="A55" s="578" t="s">
        <v>247</v>
      </c>
      <c r="B55" s="579"/>
      <c r="C55" s="579"/>
      <c r="D55" s="579"/>
      <c r="E55" s="579"/>
      <c r="F55" s="340">
        <f>SUM(F52:F54)</f>
        <v>0</v>
      </c>
    </row>
    <row r="56" spans="1:6" ht="15.75" thickBot="1">
      <c r="A56" s="155"/>
      <c r="B56" s="103"/>
      <c r="C56" s="103"/>
      <c r="D56" s="103"/>
      <c r="E56" s="103"/>
      <c r="F56" s="156"/>
    </row>
    <row r="57" spans="1:6" ht="15.75" thickBot="1">
      <c r="A57" s="573" t="s">
        <v>248</v>
      </c>
      <c r="B57" s="574"/>
      <c r="C57" s="574"/>
      <c r="D57" s="574"/>
      <c r="E57" s="574"/>
      <c r="F57" s="575"/>
    </row>
    <row r="58" spans="1:6" ht="38.25">
      <c r="A58" s="319" t="s">
        <v>106</v>
      </c>
      <c r="B58" s="320" t="s">
        <v>0</v>
      </c>
      <c r="C58" s="321" t="s">
        <v>1</v>
      </c>
      <c r="D58" s="322" t="s">
        <v>2</v>
      </c>
      <c r="E58" s="259" t="s">
        <v>289</v>
      </c>
      <c r="F58" s="323" t="s">
        <v>3</v>
      </c>
    </row>
    <row r="59" spans="1:6" ht="120">
      <c r="A59" s="287" t="s">
        <v>77</v>
      </c>
      <c r="B59" s="151" t="s">
        <v>242</v>
      </c>
      <c r="C59" s="152" t="s">
        <v>222</v>
      </c>
      <c r="D59" s="152">
        <v>6</v>
      </c>
      <c r="E59" s="164"/>
      <c r="F59" s="165">
        <f>D59*E59</f>
        <v>0</v>
      </c>
    </row>
    <row r="60" spans="1:6">
      <c r="A60" s="244"/>
      <c r="B60" s="348"/>
      <c r="C60" s="349"/>
      <c r="D60" s="350"/>
      <c r="E60" s="351"/>
      <c r="F60" s="352"/>
    </row>
    <row r="61" spans="1:6" ht="45">
      <c r="A61" s="244" t="s">
        <v>80</v>
      </c>
      <c r="B61" s="127" t="s">
        <v>243</v>
      </c>
      <c r="C61" s="130" t="s">
        <v>163</v>
      </c>
      <c r="D61" s="130">
        <v>230</v>
      </c>
      <c r="E61" s="162"/>
      <c r="F61" s="150">
        <f>D61*E61</f>
        <v>0</v>
      </c>
    </row>
    <row r="62" spans="1:6">
      <c r="A62" s="244"/>
      <c r="B62" s="353"/>
      <c r="C62" s="308"/>
      <c r="D62" s="308"/>
      <c r="E62" s="351"/>
      <c r="F62" s="352"/>
    </row>
    <row r="63" spans="1:6" ht="45">
      <c r="A63" s="244" t="s">
        <v>81</v>
      </c>
      <c r="B63" s="159" t="s">
        <v>344</v>
      </c>
      <c r="C63" s="146" t="s">
        <v>222</v>
      </c>
      <c r="D63" s="146">
        <v>4</v>
      </c>
      <c r="E63" s="163"/>
      <c r="F63" s="161">
        <f>D63*E63</f>
        <v>0</v>
      </c>
    </row>
    <row r="64" spans="1:6">
      <c r="A64" s="244"/>
      <c r="B64" s="348"/>
      <c r="C64" s="312"/>
      <c r="D64" s="312"/>
      <c r="E64" s="351"/>
      <c r="F64" s="352"/>
    </row>
    <row r="65" spans="1:6" ht="60.75" thickBot="1">
      <c r="A65" s="244" t="s">
        <v>82</v>
      </c>
      <c r="B65" s="125" t="s">
        <v>244</v>
      </c>
      <c r="C65" s="147" t="s">
        <v>205</v>
      </c>
      <c r="D65" s="160">
        <v>15</v>
      </c>
      <c r="E65" s="162"/>
      <c r="F65" s="150">
        <f>D65*E65</f>
        <v>0</v>
      </c>
    </row>
    <row r="66" spans="1:6" ht="15.75" thickBot="1">
      <c r="A66" s="524" t="s">
        <v>249</v>
      </c>
      <c r="B66" s="525"/>
      <c r="C66" s="525"/>
      <c r="D66" s="525"/>
      <c r="E66" s="525"/>
      <c r="F66" s="354">
        <f>SUM(F59:F65)</f>
        <v>0</v>
      </c>
    </row>
    <row r="67" spans="1:6" ht="15.75" thickBot="1">
      <c r="A67" s="155"/>
      <c r="B67" s="103"/>
      <c r="C67" s="103"/>
      <c r="D67" s="103"/>
      <c r="E67" s="103"/>
      <c r="F67" s="168"/>
    </row>
    <row r="68" spans="1:6" ht="15.75" thickBot="1">
      <c r="A68" s="573" t="s">
        <v>250</v>
      </c>
      <c r="B68" s="574"/>
      <c r="C68" s="574"/>
      <c r="D68" s="574"/>
      <c r="E68" s="574"/>
      <c r="F68" s="575"/>
    </row>
    <row r="69" spans="1:6" ht="38.25">
      <c r="A69" s="319" t="s">
        <v>106</v>
      </c>
      <c r="B69" s="320" t="s">
        <v>0</v>
      </c>
      <c r="C69" s="321" t="s">
        <v>1</v>
      </c>
      <c r="D69" s="322" t="s">
        <v>2</v>
      </c>
      <c r="E69" s="259" t="s">
        <v>289</v>
      </c>
      <c r="F69" s="323" t="s">
        <v>3</v>
      </c>
    </row>
    <row r="70" spans="1:6" ht="15.75" thickBot="1">
      <c r="A70" s="275" t="s">
        <v>87</v>
      </c>
      <c r="B70" s="167" t="s">
        <v>245</v>
      </c>
      <c r="C70" s="144" t="s">
        <v>205</v>
      </c>
      <c r="D70" s="145">
        <v>1</v>
      </c>
      <c r="E70" s="166"/>
      <c r="F70" s="150">
        <f>D70*E70</f>
        <v>0</v>
      </c>
    </row>
    <row r="71" spans="1:6" ht="15.75" thickBot="1">
      <c r="A71" s="524" t="s">
        <v>251</v>
      </c>
      <c r="B71" s="525"/>
      <c r="C71" s="525"/>
      <c r="D71" s="525"/>
      <c r="E71" s="572"/>
      <c r="F71" s="355">
        <f>SUM(F70)</f>
        <v>0</v>
      </c>
    </row>
    <row r="72" spans="1:6" ht="15.75" thickBot="1">
      <c r="A72" s="171"/>
      <c r="B72" s="169"/>
      <c r="C72" s="169"/>
      <c r="D72" s="169"/>
      <c r="E72" s="169"/>
      <c r="F72" s="170"/>
    </row>
    <row r="73" spans="1:6" ht="15.75" thickBot="1">
      <c r="A73" s="573" t="s">
        <v>345</v>
      </c>
      <c r="B73" s="574"/>
      <c r="C73" s="574"/>
      <c r="D73" s="574"/>
      <c r="E73" s="574"/>
      <c r="F73" s="575"/>
    </row>
    <row r="74" spans="1:6" ht="38.25">
      <c r="A74" s="319" t="s">
        <v>106</v>
      </c>
      <c r="B74" s="320" t="s">
        <v>0</v>
      </c>
      <c r="C74" s="321" t="s">
        <v>1</v>
      </c>
      <c r="D74" s="322" t="s">
        <v>2</v>
      </c>
      <c r="E74" s="259" t="s">
        <v>289</v>
      </c>
      <c r="F74" s="323" t="s">
        <v>3</v>
      </c>
    </row>
    <row r="75" spans="1:6" ht="45.75" thickBot="1">
      <c r="A75" s="357" t="s">
        <v>98</v>
      </c>
      <c r="B75" s="158" t="s">
        <v>252</v>
      </c>
      <c r="C75" s="147" t="s">
        <v>205</v>
      </c>
      <c r="D75" s="148">
        <v>1</v>
      </c>
      <c r="E75" s="166"/>
      <c r="F75" s="150">
        <f>D75*E75</f>
        <v>0</v>
      </c>
    </row>
    <row r="76" spans="1:6" ht="15.75" thickBot="1">
      <c r="A76" s="524" t="s">
        <v>346</v>
      </c>
      <c r="B76" s="525"/>
      <c r="C76" s="525"/>
      <c r="D76" s="525"/>
      <c r="E76" s="572"/>
      <c r="F76" s="355">
        <f>SUM(F75)</f>
        <v>0</v>
      </c>
    </row>
    <row r="77" spans="1:6" ht="15.75" thickBot="1"/>
    <row r="78" spans="1:6" ht="15.75" thickBot="1">
      <c r="B78" s="515" t="s">
        <v>253</v>
      </c>
      <c r="C78" s="516"/>
      <c r="D78" s="516"/>
      <c r="E78" s="516"/>
      <c r="F78" s="517"/>
    </row>
    <row r="79" spans="1:6">
      <c r="B79" s="507" t="str">
        <f>A18</f>
        <v>1. GRAĐEVINSKI MATERIJAL UKUPNO</v>
      </c>
      <c r="C79" s="508"/>
      <c r="D79" s="508"/>
      <c r="E79" s="509">
        <f>F18</f>
        <v>0</v>
      </c>
      <c r="F79" s="510"/>
    </row>
    <row r="80" spans="1:6">
      <c r="B80" s="499" t="str">
        <f>A48</f>
        <v>2.  GRAĐEVINSKI RADOVI UKUPNO</v>
      </c>
      <c r="C80" s="500"/>
      <c r="D80" s="500"/>
      <c r="E80" s="501">
        <f>F48</f>
        <v>0</v>
      </c>
      <c r="F80" s="502"/>
    </row>
    <row r="81" spans="2:6">
      <c r="B81" s="499" t="str">
        <f>A55</f>
        <v>3. ELEKTROMONTAŽNI MATERIJAL 1 UKUPNO</v>
      </c>
      <c r="C81" s="500"/>
      <c r="D81" s="500"/>
      <c r="E81" s="501">
        <f>F55</f>
        <v>0</v>
      </c>
      <c r="F81" s="502"/>
    </row>
    <row r="82" spans="2:6">
      <c r="B82" s="499" t="str">
        <f>A66</f>
        <v>4. ELEKTROMONTAŽNI RADOVI 1 UKUPNO</v>
      </c>
      <c r="C82" s="500"/>
      <c r="D82" s="500"/>
      <c r="E82" s="501">
        <f>F66</f>
        <v>0</v>
      </c>
      <c r="F82" s="502"/>
    </row>
    <row r="83" spans="2:6">
      <c r="B83" s="499" t="str">
        <f>A71</f>
        <v>5. OSTALO 1 UKUPNO</v>
      </c>
      <c r="C83" s="500"/>
      <c r="D83" s="500"/>
      <c r="E83" s="501">
        <f>F71</f>
        <v>0</v>
      </c>
      <c r="F83" s="502"/>
    </row>
    <row r="84" spans="2:6" ht="15.75" thickBot="1">
      <c r="B84" s="503" t="str">
        <f>A76</f>
        <v>6. OSTALO 2 UKUPNO</v>
      </c>
      <c r="C84" s="504"/>
      <c r="D84" s="504"/>
      <c r="E84" s="505">
        <f>F76</f>
        <v>0</v>
      </c>
      <c r="F84" s="506"/>
    </row>
    <row r="85" spans="2:6" ht="15.75" thickBot="1">
      <c r="B85" s="480" t="s">
        <v>254</v>
      </c>
      <c r="C85" s="481"/>
      <c r="D85" s="481"/>
      <c r="E85" s="482">
        <f>SUM(E79:F84)</f>
        <v>0</v>
      </c>
      <c r="F85" s="483"/>
    </row>
    <row r="86" spans="2:6" ht="15.75" thickBot="1">
      <c r="B86" s="480" t="s">
        <v>104</v>
      </c>
      <c r="C86" s="481"/>
      <c r="D86" s="481"/>
      <c r="E86" s="482">
        <f>E85*0.25</f>
        <v>0</v>
      </c>
      <c r="F86" s="483"/>
    </row>
    <row r="87" spans="2:6" ht="15.75" thickBot="1">
      <c r="B87" s="568" t="s">
        <v>217</v>
      </c>
      <c r="C87" s="569"/>
      <c r="D87" s="569"/>
      <c r="E87" s="570">
        <f>E85+E86</f>
        <v>0</v>
      </c>
      <c r="F87" s="571"/>
    </row>
  </sheetData>
  <sheetProtection algorithmName="SHA-512" hashValue="TQPvJkdYL4ek0vEpmkDsUiGrtTm35qxjKgum1DVxdo+C2ZHgh5lDPQUupSyqrndR9rBcX9pbyIgKpfy5Np8uCQ==" saltValue="5VYZtpaNR5DGcU6OqmpQ5g==" spinCount="100000" sheet="1" objects="1" scenarios="1"/>
  <mergeCells count="34">
    <mergeCell ref="A76:E76"/>
    <mergeCell ref="A73:F73"/>
    <mergeCell ref="A71:E71"/>
    <mergeCell ref="A1:F1"/>
    <mergeCell ref="A5:F5"/>
    <mergeCell ref="A18:E18"/>
    <mergeCell ref="A20:F20"/>
    <mergeCell ref="A22:A23"/>
    <mergeCell ref="A48:E48"/>
    <mergeCell ref="A3:F3"/>
    <mergeCell ref="A50:F50"/>
    <mergeCell ref="A55:E55"/>
    <mergeCell ref="A57:F57"/>
    <mergeCell ref="A66:E66"/>
    <mergeCell ref="A68:F68"/>
    <mergeCell ref="B81:D81"/>
    <mergeCell ref="E81:F81"/>
    <mergeCell ref="B82:D82"/>
    <mergeCell ref="E82:F82"/>
    <mergeCell ref="B83:D83"/>
    <mergeCell ref="E83:F83"/>
    <mergeCell ref="B78:F78"/>
    <mergeCell ref="B79:D79"/>
    <mergeCell ref="E79:F79"/>
    <mergeCell ref="B80:D80"/>
    <mergeCell ref="E80:F80"/>
    <mergeCell ref="B84:D84"/>
    <mergeCell ref="E84:F84"/>
    <mergeCell ref="B86:D86"/>
    <mergeCell ref="E86:F86"/>
    <mergeCell ref="B87:D87"/>
    <mergeCell ref="E87:F87"/>
    <mergeCell ref="B85:D85"/>
    <mergeCell ref="E85:F85"/>
  </mergeCells>
  <pageMargins left="0.51181102362204722" right="0.51181102362204722" top="0.55118110236220474" bottom="0.55118110236220474"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I12" sqref="I12:J12"/>
    </sheetView>
  </sheetViews>
  <sheetFormatPr defaultRowHeight="15"/>
  <cols>
    <col min="1" max="1" width="4.42578125" customWidth="1"/>
    <col min="2" max="2" width="43.140625" customWidth="1"/>
    <col min="3" max="3" width="6.7109375" customWidth="1"/>
    <col min="4" max="4" width="9.42578125" customWidth="1"/>
    <col min="5" max="5" width="12.140625" customWidth="1"/>
    <col min="6" max="6" width="14.28515625" customWidth="1"/>
  </cols>
  <sheetData>
    <row r="1" spans="1:6" ht="15.75">
      <c r="A1" s="432" t="s">
        <v>260</v>
      </c>
      <c r="B1" s="432"/>
      <c r="C1" s="432"/>
      <c r="D1" s="432"/>
      <c r="E1" s="432"/>
      <c r="F1" s="432"/>
    </row>
    <row r="2" spans="1:6" ht="30" customHeight="1" thickBot="1">
      <c r="A2" s="39"/>
      <c r="B2" s="582" t="s">
        <v>347</v>
      </c>
      <c r="C2" s="582"/>
      <c r="D2" s="582"/>
      <c r="E2" s="582"/>
      <c r="F2" s="582"/>
    </row>
    <row r="3" spans="1:6">
      <c r="A3" s="435" t="s">
        <v>261</v>
      </c>
      <c r="B3" s="436"/>
      <c r="C3" s="436"/>
      <c r="D3" s="436"/>
      <c r="E3" s="436"/>
      <c r="F3" s="528"/>
    </row>
    <row r="4" spans="1:6" ht="38.25">
      <c r="A4" s="319" t="s">
        <v>106</v>
      </c>
      <c r="B4" s="320" t="s">
        <v>0</v>
      </c>
      <c r="C4" s="321" t="s">
        <v>1</v>
      </c>
      <c r="D4" s="322" t="s">
        <v>2</v>
      </c>
      <c r="E4" s="259" t="s">
        <v>289</v>
      </c>
      <c r="F4" s="323" t="s">
        <v>3</v>
      </c>
    </row>
    <row r="5" spans="1:6" ht="60">
      <c r="A5" s="244" t="s">
        <v>5</v>
      </c>
      <c r="B5" s="157" t="s">
        <v>265</v>
      </c>
      <c r="C5" s="147" t="s">
        <v>290</v>
      </c>
      <c r="D5" s="174">
        <v>1</v>
      </c>
      <c r="E5" s="180"/>
      <c r="F5" s="175">
        <f>D5*E5</f>
        <v>0</v>
      </c>
    </row>
    <row r="6" spans="1:6">
      <c r="A6" s="244"/>
      <c r="B6" s="356"/>
      <c r="C6" s="349"/>
      <c r="D6" s="358"/>
      <c r="E6" s="359"/>
      <c r="F6" s="360"/>
    </row>
    <row r="7" spans="1:6" ht="115.5" customHeight="1">
      <c r="A7" s="244" t="s">
        <v>8</v>
      </c>
      <c r="B7" s="157" t="s">
        <v>262</v>
      </c>
      <c r="C7" s="147"/>
      <c r="D7" s="174"/>
      <c r="E7" s="175"/>
      <c r="F7" s="176"/>
    </row>
    <row r="8" spans="1:6" ht="45">
      <c r="A8" s="244"/>
      <c r="B8" s="157" t="s">
        <v>263</v>
      </c>
      <c r="C8" s="147" t="s">
        <v>266</v>
      </c>
      <c r="D8" s="174">
        <v>510</v>
      </c>
      <c r="E8" s="180"/>
      <c r="F8" s="176">
        <f>D8*E8</f>
        <v>0</v>
      </c>
    </row>
    <row r="9" spans="1:6">
      <c r="A9" s="244"/>
      <c r="B9" s="356"/>
      <c r="C9" s="349"/>
      <c r="D9" s="358"/>
      <c r="E9" s="359"/>
      <c r="F9" s="360"/>
    </row>
    <row r="10" spans="1:6" ht="90.75" thickBot="1">
      <c r="A10" s="244" t="s">
        <v>11</v>
      </c>
      <c r="B10" s="177" t="s">
        <v>264</v>
      </c>
      <c r="C10" s="178" t="s">
        <v>267</v>
      </c>
      <c r="D10" s="179">
        <v>76</v>
      </c>
      <c r="E10" s="181"/>
      <c r="F10" s="175">
        <f>D10*E10</f>
        <v>0</v>
      </c>
    </row>
    <row r="11" spans="1:6" ht="15.75" thickBot="1">
      <c r="A11" s="511" t="s">
        <v>268</v>
      </c>
      <c r="B11" s="512"/>
      <c r="C11" s="512"/>
      <c r="D11" s="512"/>
      <c r="E11" s="513"/>
      <c r="F11" s="355">
        <f>SUM(F5:F10)</f>
        <v>0</v>
      </c>
    </row>
    <row r="12" spans="1:6" ht="15.75" thickBot="1">
      <c r="A12" s="171"/>
      <c r="B12" s="169"/>
      <c r="C12" s="169"/>
      <c r="D12" s="169"/>
      <c r="E12" s="169"/>
      <c r="F12" s="170"/>
    </row>
    <row r="13" spans="1:6" ht="15.75" thickBot="1">
      <c r="A13" s="433" t="s">
        <v>269</v>
      </c>
      <c r="B13" s="434"/>
      <c r="C13" s="434"/>
      <c r="D13" s="434"/>
      <c r="E13" s="434"/>
      <c r="F13" s="467"/>
    </row>
    <row r="14" spans="1:6" ht="38.25">
      <c r="A14" s="319" t="s">
        <v>106</v>
      </c>
      <c r="B14" s="320" t="s">
        <v>0</v>
      </c>
      <c r="C14" s="321" t="s">
        <v>1</v>
      </c>
      <c r="D14" s="322" t="s">
        <v>2</v>
      </c>
      <c r="E14" s="259" t="s">
        <v>289</v>
      </c>
      <c r="F14" s="323" t="s">
        <v>3</v>
      </c>
    </row>
    <row r="15" spans="1:6">
      <c r="A15" s="240"/>
      <c r="B15" s="365"/>
      <c r="C15" s="362"/>
      <c r="D15" s="366"/>
      <c r="E15" s="363"/>
      <c r="F15" s="364"/>
    </row>
    <row r="16" spans="1:6">
      <c r="A16" s="518" t="s">
        <v>34</v>
      </c>
      <c r="B16" s="192" t="s">
        <v>270</v>
      </c>
      <c r="C16" s="184"/>
      <c r="D16" s="185"/>
      <c r="E16" s="188"/>
      <c r="F16" s="188"/>
    </row>
    <row r="17" spans="1:6" ht="90">
      <c r="A17" s="538"/>
      <c r="B17" s="193" t="s">
        <v>348</v>
      </c>
      <c r="C17" s="194"/>
      <c r="D17" s="186"/>
      <c r="E17" s="189"/>
      <c r="F17" s="189"/>
    </row>
    <row r="18" spans="1:6" ht="45">
      <c r="A18" s="538"/>
      <c r="B18" s="193" t="s">
        <v>271</v>
      </c>
      <c r="C18" s="172"/>
      <c r="D18" s="187"/>
      <c r="E18" s="190"/>
      <c r="F18" s="190"/>
    </row>
    <row r="19" spans="1:6" ht="60">
      <c r="A19" s="519"/>
      <c r="B19" s="36" t="s">
        <v>272</v>
      </c>
      <c r="C19" s="147" t="s">
        <v>266</v>
      </c>
      <c r="D19" s="182">
        <v>320</v>
      </c>
      <c r="E19" s="183"/>
      <c r="F19" s="191">
        <f>D19*E19</f>
        <v>0</v>
      </c>
    </row>
    <row r="20" spans="1:6">
      <c r="A20" s="240"/>
      <c r="B20" s="361"/>
      <c r="C20" s="366"/>
      <c r="D20" s="366"/>
      <c r="E20" s="363"/>
      <c r="F20" s="367"/>
    </row>
    <row r="21" spans="1:6" ht="225.75" thickBot="1">
      <c r="A21" s="244" t="s">
        <v>38</v>
      </c>
      <c r="B21" s="157" t="s">
        <v>273</v>
      </c>
      <c r="C21" s="174" t="s">
        <v>266</v>
      </c>
      <c r="D21" s="174">
        <v>510</v>
      </c>
      <c r="E21" s="180"/>
      <c r="F21" s="175">
        <f>D21*E21</f>
        <v>0</v>
      </c>
    </row>
    <row r="22" spans="1:6" ht="15.75" thickBot="1">
      <c r="A22" s="511" t="s">
        <v>274</v>
      </c>
      <c r="B22" s="512"/>
      <c r="C22" s="512"/>
      <c r="D22" s="512"/>
      <c r="E22" s="513"/>
      <c r="F22" s="355">
        <f>SUM(F15:F21)</f>
        <v>0</v>
      </c>
    </row>
    <row r="24" spans="1:6" ht="15.75" thickBot="1"/>
    <row r="25" spans="1:6" ht="15.75" thickBot="1">
      <c r="B25" s="484" t="s">
        <v>275</v>
      </c>
      <c r="C25" s="485"/>
      <c r="D25" s="485"/>
      <c r="E25" s="486"/>
    </row>
    <row r="26" spans="1:6">
      <c r="B26" s="491" t="str">
        <f>A11</f>
        <v>1. PRIPREMNI I ZEMLJANI  RADOVI UKUPNO</v>
      </c>
      <c r="C26" s="492"/>
      <c r="D26" s="589">
        <f>F11</f>
        <v>0</v>
      </c>
      <c r="E26" s="590"/>
    </row>
    <row r="27" spans="1:6">
      <c r="B27" s="493" t="str">
        <f>A22</f>
        <v>2. HORTIKULTURNI RADOVI UKUPNO</v>
      </c>
      <c r="C27" s="494"/>
      <c r="D27" s="583">
        <f>F22</f>
        <v>0</v>
      </c>
      <c r="E27" s="584"/>
    </row>
    <row r="28" spans="1:6">
      <c r="B28" s="495" t="s">
        <v>276</v>
      </c>
      <c r="C28" s="496"/>
      <c r="D28" s="585">
        <f>SUM(D26:E27)</f>
        <v>0</v>
      </c>
      <c r="E28" s="586"/>
    </row>
    <row r="29" spans="1:6" ht="15.75" thickBot="1">
      <c r="B29" s="474" t="s">
        <v>104</v>
      </c>
      <c r="C29" s="475"/>
      <c r="D29" s="587">
        <f>D28*0.25</f>
        <v>0</v>
      </c>
      <c r="E29" s="588"/>
    </row>
    <row r="30" spans="1:6" ht="15.75" thickBot="1">
      <c r="B30" s="476" t="s">
        <v>217</v>
      </c>
      <c r="C30" s="477"/>
      <c r="D30" s="580">
        <f>D28+D29</f>
        <v>0</v>
      </c>
      <c r="E30" s="581"/>
    </row>
  </sheetData>
  <sheetProtection algorithmName="SHA-512" hashValue="R5ey0mD2HGiI6Jh57eOJdynCNeOyOsHlgMOPdXxgchOyPCXxEiwLDB8yZzmmloPtiU4iraG8V2fGwSE75kfz0Q==" saltValue="6TAZxpS/yKySnrRnlAOEsQ==" spinCount="100000" sheet="1" objects="1" scenarios="1"/>
  <mergeCells count="18">
    <mergeCell ref="A1:F1"/>
    <mergeCell ref="A3:F3"/>
    <mergeCell ref="A11:E11"/>
    <mergeCell ref="A13:F13"/>
    <mergeCell ref="A16:A19"/>
    <mergeCell ref="A22:E22"/>
    <mergeCell ref="B25:E25"/>
    <mergeCell ref="B26:C26"/>
    <mergeCell ref="D26:E26"/>
    <mergeCell ref="B30:C30"/>
    <mergeCell ref="D30:E30"/>
    <mergeCell ref="B2:F2"/>
    <mergeCell ref="B27:C27"/>
    <mergeCell ref="D27:E27"/>
    <mergeCell ref="B28:C28"/>
    <mergeCell ref="D28:E28"/>
    <mergeCell ref="B29:C29"/>
    <mergeCell ref="D29:E29"/>
  </mergeCells>
  <pageMargins left="0.51181102362204722" right="0.51181102362204722" top="0.55118110236220474" bottom="0.55118110236220474"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B34" sqref="B34"/>
    </sheetView>
  </sheetViews>
  <sheetFormatPr defaultRowHeight="15"/>
  <cols>
    <col min="11" max="11" width="15.85546875" bestFit="1" customWidth="1"/>
  </cols>
  <sheetData>
    <row r="1" spans="1:10" ht="18.75">
      <c r="A1" s="597" t="s">
        <v>255</v>
      </c>
      <c r="B1" s="597"/>
      <c r="C1" s="597"/>
      <c r="D1" s="597"/>
      <c r="E1" s="597"/>
      <c r="F1" s="597"/>
      <c r="G1" s="597"/>
      <c r="H1" s="597"/>
      <c r="I1" s="597"/>
      <c r="J1" s="597"/>
    </row>
    <row r="3" spans="1:10">
      <c r="A3" t="s">
        <v>285</v>
      </c>
    </row>
    <row r="5" spans="1:10" ht="32.1" customHeight="1">
      <c r="A5" t="s">
        <v>286</v>
      </c>
      <c r="C5" s="598">
        <f>'UVODNI DIO'!C5:J5</f>
        <v>0</v>
      </c>
      <c r="D5" s="598"/>
      <c r="E5" s="598"/>
      <c r="F5" s="598"/>
      <c r="G5" s="598"/>
      <c r="H5" s="598"/>
      <c r="I5" s="598"/>
      <c r="J5" s="598"/>
    </row>
    <row r="7" spans="1:10">
      <c r="A7" s="429" t="s">
        <v>349</v>
      </c>
      <c r="B7" s="429"/>
      <c r="C7" s="429"/>
      <c r="D7" s="429"/>
      <c r="E7" s="429"/>
      <c r="F7" s="429"/>
      <c r="G7" s="429"/>
      <c r="H7" s="429"/>
      <c r="I7" s="429"/>
      <c r="J7" s="429"/>
    </row>
    <row r="9" spans="1:10">
      <c r="A9" s="173" t="s">
        <v>256</v>
      </c>
    </row>
    <row r="10" spans="1:10">
      <c r="A10" t="s">
        <v>257</v>
      </c>
    </row>
    <row r="11" spans="1:10">
      <c r="A11" t="s">
        <v>258</v>
      </c>
    </row>
    <row r="12" spans="1:10" ht="15.75" thickBot="1"/>
    <row r="13" spans="1:10" ht="32.1" customHeight="1" thickBot="1">
      <c r="A13" s="599" t="s">
        <v>279</v>
      </c>
      <c r="B13" s="600"/>
      <c r="C13" s="600"/>
      <c r="D13" s="600"/>
      <c r="E13" s="600"/>
      <c r="F13" s="600"/>
      <c r="G13" s="600"/>
      <c r="H13" s="600"/>
      <c r="I13" s="600"/>
      <c r="J13" s="601"/>
    </row>
    <row r="14" spans="1:10" ht="16.5" thickBot="1">
      <c r="A14" s="605" t="s">
        <v>107</v>
      </c>
      <c r="B14" s="606"/>
      <c r="C14" s="606"/>
      <c r="D14" s="606"/>
      <c r="E14" s="606"/>
      <c r="F14" s="606"/>
      <c r="G14" s="607"/>
      <c r="H14" s="602">
        <f>'građevinsko-obrtnički radovi'!F133</f>
        <v>0</v>
      </c>
      <c r="I14" s="603"/>
      <c r="J14" s="604"/>
    </row>
    <row r="15" spans="1:10" ht="16.5" customHeight="1" thickBot="1">
      <c r="A15" s="605" t="s">
        <v>124</v>
      </c>
      <c r="B15" s="606"/>
      <c r="C15" s="606"/>
      <c r="D15" s="606"/>
      <c r="E15" s="606"/>
      <c r="F15" s="606"/>
      <c r="G15" s="607"/>
      <c r="H15" s="602">
        <f>'vodovod i kanalizacija'!D225</f>
        <v>0</v>
      </c>
      <c r="I15" s="603"/>
      <c r="J15" s="604"/>
    </row>
    <row r="16" spans="1:10" ht="16.5" customHeight="1" thickBot="1">
      <c r="A16" s="605" t="s">
        <v>259</v>
      </c>
      <c r="B16" s="606"/>
      <c r="C16" s="606"/>
      <c r="D16" s="606"/>
      <c r="E16" s="606"/>
      <c r="F16" s="606"/>
      <c r="G16" s="607"/>
      <c r="H16" s="602">
        <f>ELEKTROINSTALACIJE!E85</f>
        <v>0</v>
      </c>
      <c r="I16" s="603"/>
      <c r="J16" s="604"/>
    </row>
    <row r="17" spans="1:11" ht="16.5" customHeight="1" thickBot="1">
      <c r="A17" s="605" t="s">
        <v>260</v>
      </c>
      <c r="B17" s="606"/>
      <c r="C17" s="606"/>
      <c r="D17" s="606"/>
      <c r="E17" s="606"/>
      <c r="F17" s="606"/>
      <c r="G17" s="607"/>
      <c r="H17" s="602">
        <f>'KRAJOBRAZNO UREĐENJE'!D28</f>
        <v>0</v>
      </c>
      <c r="I17" s="603"/>
      <c r="J17" s="604"/>
    </row>
    <row r="18" spans="1:11" ht="16.5" customHeight="1" thickBot="1">
      <c r="A18" s="605" t="s">
        <v>277</v>
      </c>
      <c r="B18" s="606"/>
      <c r="C18" s="606"/>
      <c r="D18" s="606"/>
      <c r="E18" s="606"/>
      <c r="F18" s="606"/>
      <c r="G18" s="607"/>
      <c r="H18" s="602">
        <f>SUM(H14:J17)</f>
        <v>0</v>
      </c>
      <c r="I18" s="603"/>
      <c r="J18" s="604"/>
    </row>
    <row r="19" spans="1:11" ht="16.5" customHeight="1" thickBot="1">
      <c r="A19" s="605" t="s">
        <v>104</v>
      </c>
      <c r="B19" s="606"/>
      <c r="C19" s="606"/>
      <c r="D19" s="606"/>
      <c r="E19" s="606"/>
      <c r="F19" s="606"/>
      <c r="G19" s="607"/>
      <c r="H19" s="602">
        <f>H18*0.25</f>
        <v>0</v>
      </c>
      <c r="I19" s="603"/>
      <c r="J19" s="604"/>
    </row>
    <row r="20" spans="1:11" ht="16.5" customHeight="1" thickBot="1">
      <c r="A20" s="608" t="s">
        <v>278</v>
      </c>
      <c r="B20" s="609"/>
      <c r="C20" s="609"/>
      <c r="D20" s="609"/>
      <c r="E20" s="609"/>
      <c r="F20" s="609"/>
      <c r="G20" s="610"/>
      <c r="H20" s="611">
        <f>H18+H19</f>
        <v>0</v>
      </c>
      <c r="I20" s="612"/>
      <c r="J20" s="613"/>
    </row>
    <row r="25" spans="1:11" ht="18.75">
      <c r="A25" s="593" t="s">
        <v>350</v>
      </c>
      <c r="B25" s="594"/>
      <c r="C25" s="594"/>
      <c r="D25" s="594"/>
      <c r="E25" s="594"/>
      <c r="F25" s="594"/>
      <c r="G25" s="594"/>
      <c r="H25" s="594"/>
      <c r="I25" s="594"/>
      <c r="J25" s="595"/>
      <c r="K25" s="416"/>
    </row>
    <row r="26" spans="1:11">
      <c r="A26" s="429" t="s">
        <v>351</v>
      </c>
      <c r="B26" s="429"/>
      <c r="C26" s="429"/>
      <c r="D26" s="429"/>
      <c r="E26" s="429"/>
      <c r="F26" s="429"/>
      <c r="G26" s="429"/>
      <c r="H26" s="429"/>
      <c r="I26" s="429"/>
      <c r="J26" s="429"/>
      <c r="K26" s="416"/>
    </row>
    <row r="27" spans="1:11">
      <c r="A27" s="429"/>
      <c r="B27" s="429"/>
      <c r="C27" s="429"/>
      <c r="D27" s="429"/>
      <c r="E27" s="429"/>
      <c r="F27" s="429"/>
      <c r="G27" s="429"/>
      <c r="H27" s="429"/>
      <c r="I27" s="429"/>
      <c r="J27" s="429"/>
    </row>
    <row r="28" spans="1:11">
      <c r="A28" s="414"/>
      <c r="B28" s="414"/>
      <c r="C28" s="414"/>
      <c r="D28" s="414"/>
      <c r="E28" s="414"/>
      <c r="F28" s="414"/>
      <c r="G28" s="414"/>
      <c r="H28" s="414"/>
      <c r="I28" s="414"/>
      <c r="J28" s="414"/>
    </row>
    <row r="29" spans="1:11">
      <c r="A29" s="429" t="s">
        <v>352</v>
      </c>
      <c r="B29" s="429"/>
      <c r="C29" s="429"/>
      <c r="D29" s="429"/>
      <c r="E29" s="429"/>
      <c r="F29" s="429"/>
      <c r="G29" s="429"/>
      <c r="H29" s="429"/>
      <c r="I29" s="429"/>
      <c r="J29" s="429"/>
    </row>
    <row r="30" spans="1:11">
      <c r="A30" s="429"/>
      <c r="B30" s="429"/>
      <c r="C30" s="429"/>
      <c r="D30" s="429"/>
      <c r="E30" s="429"/>
      <c r="F30" s="429"/>
      <c r="G30" s="429"/>
      <c r="H30" s="429"/>
      <c r="I30" s="429"/>
      <c r="J30" s="429"/>
    </row>
    <row r="31" spans="1:11">
      <c r="A31" s="414"/>
      <c r="B31" s="414"/>
      <c r="C31" s="414"/>
      <c r="D31" s="414"/>
      <c r="E31" s="414"/>
      <c r="F31" s="414"/>
      <c r="G31" s="414"/>
      <c r="H31" s="414"/>
      <c r="I31" s="414"/>
      <c r="J31" s="414"/>
    </row>
    <row r="32" spans="1:11">
      <c r="A32" s="596" t="s">
        <v>353</v>
      </c>
      <c r="B32" s="596"/>
      <c r="C32" s="596"/>
      <c r="D32" s="596"/>
      <c r="E32" s="596"/>
      <c r="F32" s="596"/>
      <c r="G32" s="596"/>
      <c r="H32" s="596"/>
      <c r="I32" s="596"/>
      <c r="J32" s="596"/>
    </row>
    <row r="33" spans="5:6" ht="15.75" thickBot="1"/>
    <row r="34" spans="5:6" ht="19.5" thickBot="1">
      <c r="E34" s="591"/>
      <c r="F34" s="592"/>
    </row>
  </sheetData>
  <sheetProtection algorithmName="SHA-512" hashValue="FKWGzhRWE+cTBajie9NS4VQWsN6dX0Ht5Rpga1DPr414gx+CkTuHnjkQ5QhOlDeMe4GFikgtH0IrGv/pDDPUrA==" saltValue="vdgjMA57iOGKP0hyVl941g==" spinCount="100000" sheet="1" objects="1" scenarios="1"/>
  <mergeCells count="23">
    <mergeCell ref="A19:G19"/>
    <mergeCell ref="A20:G20"/>
    <mergeCell ref="H15:J15"/>
    <mergeCell ref="H16:J16"/>
    <mergeCell ref="H17:J17"/>
    <mergeCell ref="H18:J18"/>
    <mergeCell ref="H19:J19"/>
    <mergeCell ref="H20:J20"/>
    <mergeCell ref="A15:G15"/>
    <mergeCell ref="A16:G16"/>
    <mergeCell ref="A17:G17"/>
    <mergeCell ref="A18:G18"/>
    <mergeCell ref="A1:J1"/>
    <mergeCell ref="C5:J5"/>
    <mergeCell ref="A7:J7"/>
    <mergeCell ref="A13:J13"/>
    <mergeCell ref="H14:J14"/>
    <mergeCell ref="A14:G14"/>
    <mergeCell ref="E34:F34"/>
    <mergeCell ref="A25:J25"/>
    <mergeCell ref="A26:J27"/>
    <mergeCell ref="A29:J30"/>
    <mergeCell ref="A32:J32"/>
  </mergeCells>
  <pageMargins left="0.51181102362204722" right="0.51181102362204722" top="0.55118110236220474"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UVODNI DIO</vt:lpstr>
      <vt:lpstr>građevinsko-obrtnički radovi</vt:lpstr>
      <vt:lpstr>vodovod i kanalizacija</vt:lpstr>
      <vt:lpstr>ELEKTROINSTALACIJE</vt:lpstr>
      <vt:lpstr>KRAJOBRAZNO UREĐENJE</vt:lpstr>
      <vt:lpstr>SVEUKUPNA REKAPITULACIJA TROŠKO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Gospić</dc:creator>
  <cp:lastModifiedBy>Gospić</cp:lastModifiedBy>
  <cp:lastPrinted>2020-06-26T10:44:14Z</cp:lastPrinted>
  <dcterms:created xsi:type="dcterms:W3CDTF">2020-04-15T07:26:19Z</dcterms:created>
  <dcterms:modified xsi:type="dcterms:W3CDTF">2020-06-26T10:44:52Z</dcterms:modified>
</cp:coreProperties>
</file>